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Доходы" sheetId="1" state="visible" r:id="rId2"/>
    <sheet name="Источ.финан." sheetId="2" state="visible" r:id="rId3"/>
    <sheet name="адм. доходов" sheetId="3" state="visible" r:id="rId4"/>
    <sheet name="адм. источ. фин" sheetId="4" state="visible" r:id="rId5"/>
    <sheet name="Расходы" sheetId="5" state="visible" r:id="rId6"/>
    <sheet name="Вед.структ.расходов" sheetId="6" state="visible" r:id="rId7"/>
    <sheet name="бюджетная смета 1" sheetId="7" state="hidden" r:id="rId8"/>
    <sheet name="бюджет смета2" sheetId="8" state="hidden" r:id="rId9"/>
    <sheet name="бюдж см 3" sheetId="9" state="hidden" r:id="rId10"/>
    <sheet name="Стр. мун долга" sheetId="10" state="visible" r:id="rId11"/>
    <sheet name="внутр мун заимст" sheetId="11" state="visible" r:id="rId12"/>
    <sheet name="Лист12" sheetId="12" state="visible" r:id="rId13"/>
    <sheet name="Лист13" sheetId="13" state="visible" r:id="rId14"/>
    <sheet name="Лист14" sheetId="14" state="visible" r:id="rId15"/>
  </sheets>
  <externalReferences>
    <externalReference r:id="rId16"/>
    <externalReference r:id="rId17"/>
  </externalReferences>
  <definedNames>
    <definedName function="false" hidden="false" localSheetId="5" name="_xlnm.Print_Area" vbProcedure="false">'Вед.структ.расходов'!$A$1:$J$161</definedName>
    <definedName function="false" hidden="false" localSheetId="5" name="_xlnm.Print_Titles" vbProcedure="false">'Вед.структ.расходов'!$7:$8</definedName>
    <definedName function="false" hidden="false" localSheetId="10" name="_xlnm.Print_Area" vbProcedure="false">'внутр мун заимст'!$A$1:$F$35</definedName>
    <definedName function="false" hidden="false" localSheetId="0" name="_xlnm.Print_Area" vbProcedure="false">Доходы!$A$1:$J$64</definedName>
    <definedName function="false" hidden="false" localSheetId="0" name="_xlnm.Print_Titles" vbProcedure="false">Доходы!$10:$11</definedName>
    <definedName function="false" hidden="false" localSheetId="1" name="_xlnm.Print_Area" vbProcedure="false">'Источ.финан.'!$A$1:$J$30</definedName>
    <definedName function="false" hidden="false" localSheetId="4" name="_xlnm.Print_Area" vbProcedure="false">Расходы!$A$1:$I$161</definedName>
    <definedName function="false" hidden="false" localSheetId="4" name="_xlnm.Print_Titles" vbProcedure="false">Расходы!$8:$9</definedName>
    <definedName function="false" hidden="true" localSheetId="4" name="_xlnm._FilterDatabase" vbProcedure="false">Расходы!$H$1:$H$173</definedName>
    <definedName function="false" hidden="false" localSheetId="9" name="_xlnm.Print_Area" vbProcedure="false">'Стр. мун долга'!$A$1:$F$20</definedName>
    <definedName function="false" hidden="false" localSheetId="5" name="Excel_BuiltIn_Print_Area" vbProcedure="false">'Вед.структ.расходов'!$A$1:$J$158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<sst xmlns="http://schemas.openxmlformats.org/spreadsheetml/2006/main" count="3806" uniqueCount="564">
  <si>
    <t xml:space="preserve">ПРОЕКТ</t>
  </si>
  <si>
    <t xml:space="preserve">Приложение №1</t>
  </si>
  <si>
    <t xml:space="preserve">к решению Совета муниципального образования</t>
  </si>
  <si>
    <t xml:space="preserve">"Началовский сельсовет"</t>
  </si>
  <si>
    <t xml:space="preserve">№16 "23"декабря 2019</t>
  </si>
  <si>
    <t xml:space="preserve">ДОХОДЫ БЮДЖЕТА МУНИЦИПАЛЬНОГО ОБРАЗОВАНИЯ</t>
  </si>
  <si>
    <t xml:space="preserve">"НАЧАЛОВСКИЙ СЕЛЬСОВЕТ" НА 2020 ГОД</t>
  </si>
  <si>
    <t xml:space="preserve">Наименование</t>
  </si>
  <si>
    <t xml:space="preserve">Код главного администратора доходов</t>
  </si>
  <si>
    <t xml:space="preserve">Код вида доходов</t>
  </si>
  <si>
    <t xml:space="preserve">Код подвида</t>
  </si>
  <si>
    <t xml:space="preserve">Сумма, тыс. руб.</t>
  </si>
  <si>
    <t xml:space="preserve">Группа доходов</t>
  </si>
  <si>
    <t xml:space="preserve">Подгруппа доходов</t>
  </si>
  <si>
    <t xml:space="preserve">Статья доходов</t>
  </si>
  <si>
    <t xml:space="preserve">Подстатья доходов</t>
  </si>
  <si>
    <t xml:space="preserve">Элемент доходов</t>
  </si>
  <si>
    <t xml:space="preserve">Группа подвида доходов бюджета</t>
  </si>
  <si>
    <t xml:space="preserve">Аналитическая группа подвида доходов бюджета</t>
  </si>
  <si>
    <t xml:space="preserve">ДОХОДЫ БЮДЖЕТА - ВСЕГО</t>
  </si>
  <si>
    <t xml:space="preserve">НАЛОГОВЫЕ И НЕНАЛОГОВЫЕ ДОХОДЫ БЮДЖЕТА </t>
  </si>
  <si>
    <t xml:space="preserve">182</t>
  </si>
  <si>
    <t xml:space="preserve">1</t>
  </si>
  <si>
    <t xml:space="preserve">00</t>
  </si>
  <si>
    <t xml:space="preserve">000</t>
  </si>
  <si>
    <t xml:space="preserve">0000</t>
  </si>
  <si>
    <t xml:space="preserve">НАЛОГИ НА ПРИБЫЛЬ, ДОХОДЫ</t>
  </si>
  <si>
    <t xml:space="preserve">01</t>
  </si>
  <si>
    <t xml:space="preserve">НАЛОГ НА ДОХОДЫ ФИЗИЧЕСКИХ ЛИЦ</t>
  </si>
  <si>
    <t xml:space="preserve">02</t>
  </si>
  <si>
    <t xml:space="preserve">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</si>
  <si>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</si>
  <si>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</si>
  <si>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</si>
  <si>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020</t>
  </si>
  <si>
    <t xml:space="preserve">ориентировалась на данные 2018 года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</si>
  <si>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</si>
  <si>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030</t>
  </si>
  <si>
    <t xml:space="preserve">НАЛОГИ НА СОВОКУПНЫЙ ДОХОД</t>
  </si>
  <si>
    <t xml:space="preserve">05</t>
  </si>
  <si>
    <t xml:space="preserve">ЕДИНЫЙ СЕЛЬСКОХОЗЯЙСТВЕННЫЙ НАЛОГ</t>
  </si>
  <si>
    <t xml:space="preserve">03</t>
  </si>
  <si>
    <t xml:space="preserve">среднее мд 2017 и 2018 гг</t>
  </si>
  <si>
    <t xml:space="preserve">Единый сельскохозяйственный налог</t>
  </si>
  <si>
    <t xml:space="preserve">НАЛОГИ НА ИМУЩЕСТВО</t>
  </si>
  <si>
    <t xml:space="preserve">06</t>
  </si>
  <si>
    <t xml:space="preserve"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</si>
  <si>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</si>
  <si>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10</t>
  </si>
  <si>
    <t xml:space="preserve">ЗЕМЕЛЬНЫЙ НАЛОГ</t>
  </si>
  <si>
    <t xml:space="preserve"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</si>
  <si>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</si>
  <si>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033</t>
  </si>
  <si>
    <t xml:space="preserve">Земельный налог с физических лиц</t>
  </si>
  <si>
    <t xml:space="preserve">040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</si>
  <si>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</si>
  <si>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043</t>
  </si>
  <si>
    <t xml:space="preserve">ДОХОДЫ ОТ ИСПОЛЬЗОВАНИЯ ИМУЩЕСТВА, НАХОДЯЩЕГОСЯ В ГОСУДАРСТВЕННОЙ И МУНИЦИПАЛЬНОЙ СОБСТВЕННОСТИ</t>
  </si>
  <si>
    <t xml:space="preserve">400</t>
  </si>
  <si>
    <t xml:space="preserve">11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</si>
  <si>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</si>
  <si>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09</t>
  </si>
  <si>
    <t xml:space="preserve">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</si>
  <si>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</si>
  <si>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</si>
  <si>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045</t>
  </si>
  <si>
    <t xml:space="preserve">ДОХОДЫ ОТ ОКАЗАНИЯ ПЛАТНЫХ УСЛУГ (РАБОТ) И КОМПЕНСАЦИИ ЗАТРАТ ГОСУДАРСТВА</t>
  </si>
  <si>
    <t xml:space="preserve">13</t>
  </si>
  <si>
    <t xml:space="preserve">ДОХОДЫ ОТ ОКАЗАНИЯ ПЛАТНЫХ УСЛУГ (РАБОТ) </t>
  </si>
  <si>
    <t xml:space="preserve">130</t>
  </si>
  <si>
    <t xml:space="preserve">Прочие доходы от оказания платных услуг (работ)</t>
  </si>
  <si>
    <t xml:space="preserve">990</t>
  </si>
  <si>
    <t xml:space="preserve">Прочие доходы от оказания платных услуг (работ) получателями средств бюджетов сельских поселений</t>
  </si>
  <si>
    <t xml:space="preserve">995</t>
  </si>
  <si>
    <t xml:space="preserve">ДОХОДЫ ОТ ПРОДАЖИ МАТЕРИАЛЬНЫХ И НЕМАТЕРИАЛЬНЫХ АКТИВОВ</t>
  </si>
  <si>
    <t xml:space="preserve">14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</si>
  <si>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</si>
  <si>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410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</si>
  <si>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</si>
  <si>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050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</si>
  <si>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</si>
  <si>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053</t>
  </si>
  <si>
    <t xml:space="preserve">ШТРАФЫ, САНКЦИИ, ВОЗМЕЩЕНИЕ УЩЕРБА</t>
  </si>
  <si>
    <t xml:space="preserve">16</t>
  </si>
  <si>
    <t xml:space="preserve">ПЛАТЕЖИ В ЦЕЛЯХ ВОЗМЕЩЕНИЯ ПРИЧИНЕННОГО УЩЕРБА (УБЫТКОВ)</t>
  </si>
  <si>
    <t xml:space="preserve">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</si>
  <si>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</si>
  <si>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123</t>
  </si>
  <si>
    <t xml:space="preserve">0101</t>
  </si>
  <si>
    <t xml:space="preserve">ПРОЧИЕ НЕНАЛОГОВЫЕ ДОХОДЫ</t>
  </si>
  <si>
    <t xml:space="preserve">17</t>
  </si>
  <si>
    <t xml:space="preserve">180</t>
  </si>
  <si>
    <t xml:space="preserve">Прочие неналоговые доходы бюджетов сельских поселений</t>
  </si>
  <si>
    <t xml:space="preserve">БЕЗВОЗМЕЗДНЫЕ ПОСТУПЛЕНИЯ</t>
  </si>
  <si>
    <t xml:space="preserve">2</t>
  </si>
  <si>
    <t xml:space="preserve"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</si>
  <si>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</si>
  <si>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150</t>
  </si>
  <si>
    <t xml:space="preserve">Дотации на выравнивание бюджетной обеспеченности</t>
  </si>
  <si>
    <t xml:space="preserve">15</t>
  </si>
  <si>
    <t xml:space="preserve">001</t>
  </si>
  <si>
    <t xml:space="preserve">Дотации бюджетам сельских поселений на выравнивание бюджетной обеспеченности бюджета субъекта Российской Федерации</t>
  </si>
  <si>
    <t xml:space="preserve">Дотации бюджетам сельских поселений на поддержку мер по обеспечению сбалансированности бюджетов</t>
  </si>
  <si>
    <t xml:space="preserve">002</t>
  </si>
  <si>
    <t xml:space="preserve">Дотации бюджетам сельских поселений на выравнивание бюджетной обеспеченности из бюджетов муниципальных районов</t>
  </si>
  <si>
    <t xml:space="preserve">СУБСИДИИ БЮДЖЕТАМ БЮДЖЕТНОЙ СИСТЕМЫ РОССИЙСКОЙ ФЕДЕРАЦИИ (МЕЖБЮДЖЕТНЫЕ СУБСИДИИ)</t>
  </si>
  <si>
    <t xml:space="preserve">29</t>
  </si>
  <si>
    <t xml:space="preserve">Субсидии бюджетам сельских поселений из местных бюджетов</t>
  </si>
  <si>
    <t xml:space="preserve">900</t>
  </si>
  <si>
    <t xml:space="preserve">СУБВЕНЦИИ БЮДЖЕТАМ БЮДЖЕТНОЙ СИСТЕМЫ РОССИЙСКОЙ ФЕДЕРАЦИИ </t>
  </si>
  <si>
    <t xml:space="preserve">30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</si>
  <si>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</si>
  <si>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35</t>
  </si>
  <si>
    <t xml:space="preserve">118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</si>
  <si>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</si>
  <si>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БЕЗВОЗМЕЗДНЫЕ ПОСТУПЛЕНИЯ ОТ ДРУГИХ БЮДЖЕТОВ БЮДЖЕТНОЙ СИСТЕМЫ</t>
  </si>
  <si>
    <t xml:space="preserve">90</t>
  </si>
  <si>
    <t xml:space="preserve">Прочие безвозмездные поступления от бюджетов муниципальных районов</t>
  </si>
  <si>
    <t xml:space="preserve">Прочие безвозмездные поступления в бюджеты сельских поселений от бюджетов муниципальных районов</t>
  </si>
  <si>
    <t xml:space="preserve">054</t>
  </si>
  <si>
    <t xml:space="preserve">Приложение №2</t>
  </si>
  <si>
    <t xml:space="preserve">ИСТОЧНИКИ ВНУТРЕННЕГО ФИНАНСОВОГО ДЕФИЦИТА БЮДЖЕТА</t>
  </si>
  <si>
    <t xml:space="preserve">МУНИЦИПАЛЬНОГО ОБРАЗОВАНИЯ "НАЧАЛОВСКИЙ СЕЛЬСОВЕТ" НА 2020 ГОД</t>
  </si>
  <si>
    <t xml:space="preserve">№ п/п</t>
  </si>
  <si>
    <t xml:space="preserve"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</si>
  <si>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Код главного администратора источников финансирования дефицита бюджета</t>
  </si>
  <si>
    <t xml:space="preserve">Код группы источников финансирования дефицитов бюджетов</t>
  </si>
  <si>
    <t xml:space="preserve">Код подгруппы источников финансирования дефицитов бюджетов</t>
  </si>
  <si>
    <t xml:space="preserve">Код статьи источников финансирования дефицитов бюджетов</t>
  </si>
  <si>
    <t xml:space="preserve">Код вида источников финансирования дефицитов бюджетов</t>
  </si>
  <si>
    <t xml:space="preserve">Подстатья</t>
  </si>
  <si>
    <t xml:space="preserve">Элемент</t>
  </si>
  <si>
    <t xml:space="preserve">ВСЕГО ИСТОЧНИКИ ВНУТРЕННЕГО ФИНАНСИРОВАНИЯ ДЕФИЦИТА БЮДЖЕТА</t>
  </si>
  <si>
    <t xml:space="preserve">ИСТОЧНИКИ ВНУТРЕННЕГО ФИНАНСИРОВАНИЯ ДЕФИЦИТОВ БЮДЖЕТОВ</t>
  </si>
  <si>
    <t xml:space="preserve">0000000</t>
  </si>
  <si>
    <t xml:space="preserve">I</t>
  </si>
  <si>
    <t xml:space="preserve"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</si>
  <si>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</t>
  </si>
  <si>
    <t xml:space="preserve">0000700</t>
  </si>
  <si>
    <t xml:space="preserve">Получение кредитов от кредитных организаций бюджетами сельских поселений в валюте Российской Федерации</t>
  </si>
  <si>
    <t xml:space="preserve">0000710</t>
  </si>
  <si>
    <t xml:space="preserve">Погашение кредитов, предоставленных кредитными организациями в валюте Российской Федерации</t>
  </si>
  <si>
    <t xml:space="preserve">0000800</t>
  </si>
  <si>
    <t xml:space="preserve">Погашение бюджетами сельских поселений кредитов от кредитных организаций в валюте Российской Федерации</t>
  </si>
  <si>
    <t xml:space="preserve">0000810</t>
  </si>
  <si>
    <t xml:space="preserve">II</t>
  </si>
  <si>
    <t xml:space="preserve">Бюджетные кредиты от других бюджетов бюджетной системы Российской Федерациив </t>
  </si>
  <si>
    <t xml:space="preserve">Получение бюджетных кредитов от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</si>
  <si>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</si>
  <si>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</si>
  <si>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</si>
  <si>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III</t>
  </si>
  <si>
    <t xml:space="preserve">Изменение остатков средств на счетах учету средств бюджетов</t>
  </si>
  <si>
    <t xml:space="preserve">Увеличение остатков средств бюджетов</t>
  </si>
  <si>
    <t xml:space="preserve">0000500</t>
  </si>
  <si>
    <t xml:space="preserve">Увеличение прочих остатков средств бюджетов</t>
  </si>
  <si>
    <t xml:space="preserve">Увеличение прочих остатков денежных средств бюджетов</t>
  </si>
  <si>
    <t xml:space="preserve">0000510</t>
  </si>
  <si>
    <t xml:space="preserve">Увеличение прочих остатков денежных средств бюджетов сельских поселений</t>
  </si>
  <si>
    <t xml:space="preserve">Уменьшение остатков средств бюджетов</t>
  </si>
  <si>
    <t xml:space="preserve">0000600</t>
  </si>
  <si>
    <t xml:space="preserve">Уменьшение прочих остатков средств бюджетов</t>
  </si>
  <si>
    <t xml:space="preserve">Уменьшение прочих остатков денежных средств бюджетов</t>
  </si>
  <si>
    <t xml:space="preserve">0000610</t>
  </si>
  <si>
    <t xml:space="preserve">Уменьшение прочих остатков денежных средств бюджетов сельских поселений</t>
  </si>
  <si>
    <t xml:space="preserve">                                      Приложение №3</t>
  </si>
  <si>
    <t xml:space="preserve">                                      к решению Совета муниципального образования</t>
  </si>
  <si>
    <t xml:space="preserve">                                      "Началовский сельсовет"</t>
  </si>
  <si>
    <t xml:space="preserve">ГЛАВНЫЕ АДМИНИСТРАТОРЫ ДОХОДОВ БЮДЖЕТА</t>
  </si>
  <si>
    <t xml:space="preserve">Код бюджетной классификации Российской Федерации</t>
  </si>
  <si>
    <t xml:space="preserve">Наименование администратора доходов бюджета</t>
  </si>
  <si>
    <t xml:space="preserve">Администратор доходов</t>
  </si>
  <si>
    <t xml:space="preserve">Доход бюджета поселения</t>
  </si>
  <si>
    <t xml:space="preserve">Муниципальное образование "Началовский сельсовет"</t>
  </si>
  <si>
    <t xml:space="preserve">1 11 09045 10 0000 120</t>
  </si>
  <si>
    <t xml:space="preserve">1 14 02053 10 0000 410</t>
  </si>
  <si>
    <t xml:space="preserve">1 16 10123 01 0101 140</t>
  </si>
  <si>
    <t xml:space="preserve"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</si>
  <si>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</si>
  <si>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</si>
  <si>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</si>
  <si>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1 16 10129 01 0000 140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</si>
  <si>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</si>
  <si>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1 17 01050 10 0000 180</t>
  </si>
  <si>
    <t xml:space="preserve">Невыясненные поступления, зачисляемые в бюджеты сельских поселений</t>
  </si>
  <si>
    <t xml:space="preserve">1 17 05050 10 0000 180</t>
  </si>
  <si>
    <t xml:space="preserve">2 02 15001 10 0000 150</t>
  </si>
  <si>
    <r>
      <rPr>
        <sz val="9"/>
        <color rgb="FF000000"/>
        <rFont val="Times New Roman"/>
        <family val="1"/>
        <charset val="204"/>
      </rPr>
      <t xml:space="preserve">Дотации бюджетам сельских поселений на выравнивание бюджетной обеспеченности </t>
    </r>
    <r>
      <rPr>
        <i val="true"/>
        <sz val="9"/>
        <color rgb="FF000000"/>
        <rFont val="Times New Roman"/>
        <family val="1"/>
        <charset val="204"/>
      </rPr>
      <t xml:space="preserve">бюджета субъекта Российской Федерации</t>
    </r>
  </si>
  <si>
    <t xml:space="preserve">2 02 15002 10 0000 150</t>
  </si>
  <si>
    <t xml:space="preserve">2 02 16001 10 0000 150</t>
  </si>
  <si>
    <t xml:space="preserve">2 02 29900 10 0000 150</t>
  </si>
  <si>
    <t xml:space="preserve">2 02  35118 10 0000 150</t>
  </si>
  <si>
    <t xml:space="preserve">2 02 90054 10 0000 150</t>
  </si>
  <si>
    <t xml:space="preserve">Муниципальное казенное учреждение культуры "Анютино" </t>
  </si>
  <si>
    <t xml:space="preserve">муниципального образования "Началовский сельсовет"  </t>
  </si>
  <si>
    <t xml:space="preserve">1 13 01995 10 0000 130</t>
  </si>
  <si>
    <t xml:space="preserve">Муниципальное казенное учреждение "Олимп"</t>
  </si>
  <si>
    <t xml:space="preserve">муниципального образования "Началовский сельсовет"</t>
  </si>
  <si>
    <t xml:space="preserve">Муниципальное казенное учреждение "Контракт-Н"</t>
  </si>
  <si>
    <t xml:space="preserve">                                       Приложение №4</t>
  </si>
  <si>
    <t xml:space="preserve">                                       к решению Совета муниципального образования</t>
  </si>
  <si>
    <t xml:space="preserve">                                       "Началовский сельсовет"</t>
  </si>
  <si>
    <t xml:space="preserve">ГЛАВНЫЕ АДМИНИСТРАТОРЫ ИСТОЧНИКОВ ФИНАНСИРОВАНИЯ ДЕФИЦИТА БЮДЖЕТА</t>
  </si>
  <si>
    <t xml:space="preserve">Наименование администраторов источников бюджета</t>
  </si>
  <si>
    <t xml:space="preserve">Администраторы источников</t>
  </si>
  <si>
    <t xml:space="preserve">Источники бюджетов сельских поселений</t>
  </si>
  <si>
    <t xml:space="preserve">01 02 00 00 10 0000 710</t>
  </si>
  <si>
    <t xml:space="preserve">01 02 00 00 10 0000 810</t>
  </si>
  <si>
    <r>
      <rPr>
        <b val="true"/>
        <sz val="10"/>
        <color rgb="FF000000"/>
        <rFont val="Times New Roman"/>
        <family val="1"/>
        <charset val="204"/>
      </rPr>
      <t xml:space="preserve">Приложение №5                                                 </t>
    </r>
    <r>
      <rPr>
        <b val="true"/>
        <sz val="12"/>
        <color rgb="FF000000"/>
        <rFont val="Times New Roman"/>
        <family val="1"/>
        <charset val="204"/>
      </rPr>
      <t xml:space="preserve">ПРОЕКТ</t>
    </r>
  </si>
  <si>
    <t xml:space="preserve">РАСХОДЫ БЮДЖЕТА МУНИЦИПАЛЬНОГО ОБРАЗОВАНИЯ "НАЧАЛОВСКИЙ СЕЛЬСОВЕТ" ПО РАЗДЕЛАМ,</t>
  </si>
  <si>
    <t xml:space="preserve">ПОДРАЗДЕЛАМ, ЦЕЛЕВЫМ СТАТЬЯМ И ВИДАМ РАСХОДОВ КЛАССИФИКАЦИИ РАСХОДОВ БЮДЖЕТА НА 2020 ГОД</t>
  </si>
  <si>
    <t xml:space="preserve">Наименование показателя</t>
  </si>
  <si>
    <t xml:space="preserve">Код раздела</t>
  </si>
  <si>
    <t xml:space="preserve">Код подраздела</t>
  </si>
  <si>
    <t xml:space="preserve">Код целевой статьи расходов</t>
  </si>
  <si>
    <t xml:space="preserve">Код вида расходов</t>
  </si>
  <si>
    <t xml:space="preserve">2020 год Сумма, тыс. руб.</t>
  </si>
  <si>
    <t xml:space="preserve">Программное направление</t>
  </si>
  <si>
    <t xml:space="preserve">Подпрограмма</t>
  </si>
  <si>
    <t xml:space="preserve">Основное мероприятие</t>
  </si>
  <si>
    <t xml:space="preserve">Код направления расходов</t>
  </si>
  <si>
    <t xml:space="preserve">ВСЕГО РАСХОДОВ</t>
  </si>
  <si>
    <t xml:space="preserve"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</si>
  <si>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</si>
  <si>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факт 2018</t>
  </si>
  <si>
    <t xml:space="preserve">Расходы на обеспечение деятельности Главы администрации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2017-2022 годы"</t>
  </si>
  <si>
    <t xml:space="preserve">0</t>
  </si>
  <si>
    <t xml:space="preserve">00010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</si>
  <si>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</si>
  <si>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</si>
  <si>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</si>
  <si>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</t>
  </si>
  <si>
    <t xml:space="preserve"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</si>
  <si>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</si>
  <si>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129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</si>
  <si>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</si>
  <si>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</t>
  </si>
  <si>
    <t xml:space="preserve">по штатному расписанию</t>
  </si>
  <si>
    <t xml:space="preserve">Расходы на обеспечение деятельности заместителя Главы администрации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2017-2022 годы"</t>
  </si>
  <si>
    <t xml:space="preserve">00020</t>
  </si>
  <si>
    <t xml:space="preserve">РЕЗЕРВНЫЕ ФОНДЫ</t>
  </si>
  <si>
    <t xml:space="preserve">Управление резервным фондом  муниципального образования "Началовский сельсовет" в рамках муниципальной программы "Управление муниципальными финансами муниципального образования "Началовский сельсовет" на 2017-2022 годы"</t>
  </si>
  <si>
    <t xml:space="preserve">по данным программы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</si>
  <si>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</si>
  <si>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</si>
  <si>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</si>
  <si>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Расходы на обеспечение деятельности аппарата администрации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2017-2022 годы"</t>
  </si>
  <si>
    <t xml:space="preserve">00030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</si>
  <si>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</si>
  <si>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Закупки товаров, работ и услуг для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</si>
  <si>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</si>
  <si>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</si>
  <si>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</si>
  <si>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Прочая закупка товаров, работ и услуг </t>
  </si>
  <si>
    <t xml:space="preserve">244</t>
  </si>
  <si>
    <t xml:space="preserve">Иные бюджетные ассигнования</t>
  </si>
  <si>
    <t xml:space="preserve">800</t>
  </si>
  <si>
    <t xml:space="preserve">Исполнение судебных актов</t>
  </si>
  <si>
    <t xml:space="preserve">830</t>
  </si>
  <si>
    <t xml:space="preserve">по факту 2018 года</t>
  </si>
  <si>
    <t xml:space="preserve">Исполнение судебных актов Российской Федерации и мировых соглашений по возмещению причиненного вреда</t>
  </si>
  <si>
    <t xml:space="preserve">831</t>
  </si>
  <si>
    <t xml:space="preserve">Уплата налогов, сборов и иных платежей</t>
  </si>
  <si>
    <t xml:space="preserve">850</t>
  </si>
  <si>
    <t xml:space="preserve">Уплата налога на имущество организаций и земельного налога</t>
  </si>
  <si>
    <t xml:space="preserve">851</t>
  </si>
  <si>
    <t xml:space="preserve">Уплата прочих налогов, сборов</t>
  </si>
  <si>
    <t xml:space="preserve">852</t>
  </si>
  <si>
    <t xml:space="preserve">Уплата иных платежей</t>
  </si>
  <si>
    <t xml:space="preserve">853</t>
  </si>
  <si>
    <t xml:space="preserve">НАЦИОНАЛЬНАЯ ОБОРОНА</t>
  </si>
  <si>
    <t xml:space="preserve">с сайта Минфина АО</t>
  </si>
  <si>
    <t xml:space="preserve">МОБИЛИЗАЦИОННАЯ И ВНЕВОЙСКОВАЯ ПОДГОТОВКА</t>
  </si>
  <si>
    <t xml:space="preserve">Расходы на осуществление первичного воинского учета на территориях, где отсутствуют военные комиссариаты в рамках муниципальной программы "Обеспечение первичного воинского учета на территории муниципального образования "Началовский сельсовет" на 2017-2022 годы"</t>
  </si>
  <si>
    <t xml:space="preserve">08</t>
  </si>
  <si>
    <t xml:space="preserve">51180</t>
  </si>
  <si>
    <t xml:space="preserve">НАЦИОНАЛЬНАЯ БЕЗОПАСНОСТЬ И ПРАВООХРАНИТЕЛЬНАЯ ДЕЯТЕЛЬНОСТЬ</t>
  </si>
  <si>
    <t xml:space="preserve">ОБЕСПЕЧЕНИЕ ПОЖАРНОЙ БЕЗОПАСНОСТИ</t>
  </si>
  <si>
    <t xml:space="preserve">Обеспечение пожарной безопасности на территории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2017-2022 годы"</t>
  </si>
  <si>
    <t xml:space="preserve">ДРУГИЕ ВОПРОСЫ В ОБЛАСТИ НАЦИОНАЛЬНОЙ БЕЗОПАСНОСТИ И ПРАВООХРАНИТЕЛЬНОЙ ДЕЯТЕЛЬНОСТИ</t>
  </si>
  <si>
    <t xml:space="preserve">программа</t>
  </si>
  <si>
    <t xml:space="preserve">Противодействие идеологии терроризма и экстремизма на территории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2017-2022 годы"</t>
  </si>
  <si>
    <t xml:space="preserve">согласно программе за счет бюджетов других уровней</t>
  </si>
  <si>
    <t xml:space="preserve">Антинаркотические мероприятия на территории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2017-2022 годы"</t>
  </si>
  <si>
    <t xml:space="preserve">Закупки товаров, работ и услуг для  государственных (муниципальных) нужд</t>
  </si>
  <si>
    <t xml:space="preserve">Выплаты денежного поощрения дружинникам ДНД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2017-2022 годы"</t>
  </si>
  <si>
    <t xml:space="preserve">00040</t>
  </si>
  <si>
    <t xml:space="preserve">Расходы на выплаты персоналу казенных учреждений</t>
  </si>
  <si>
    <t xml:space="preserve"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</si>
  <si>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113</t>
  </si>
  <si>
    <t xml:space="preserve">НАЦИОНАЛЬНАЯ ЭКОНОМИКА</t>
  </si>
  <si>
    <t xml:space="preserve">СЕЛЬСКОЕ ХОЗЯЙСТВО И РЫБОЛОВСТВО</t>
  </si>
  <si>
    <t xml:space="preserve">Увеличение продуктивности и повышение генетического потенциала коров и телок в хозяйствах муниципального образования "Началовский сельсовет" в рамках муниципальной программы "Развитие сельского хозяйства муниципального образования "Началовский сельсовет" на 2017-2022 годы"</t>
  </si>
  <si>
    <t xml:space="preserve">70320</t>
  </si>
  <si>
    <t xml:space="preserve">Борьба с саранчовыми вредителями на территории муниципального образования "Началовский сельсовет" в рамках муниципальной программы "Развитие сельского хозяйства муниципального образования "Началовский сельсовет" на 2017-2022 годы"</t>
  </si>
  <si>
    <t xml:space="preserve">70330</t>
  </si>
  <si>
    <t xml:space="preserve">ДРУГИЕ ВОПРОСЫ В ОБЛАСТИ НАЦИОНАЛЬНОЙ ЭКОНОМИКИ </t>
  </si>
  <si>
    <t xml:space="preserve">12</t>
  </si>
  <si>
    <t xml:space="preserve">Обеспечение деятельности МКУ "Контракт-Н" в рамках муниципальной программы "Управление муниципальными финансами муниципального образования "Началовский сельсовет" на 2017-2022 годы"</t>
  </si>
  <si>
    <t xml:space="preserve">согласно программе</t>
  </si>
  <si>
    <t xml:space="preserve">Фонд оплаты труда учреждений</t>
  </si>
  <si>
    <t xml:space="preserve">111</t>
  </si>
  <si>
    <t xml:space="preserve">Взносы по обязательному социальному страхованию на выплаты по оплате труда работников и иные выплаты работникам учреждений</t>
  </si>
  <si>
    <t xml:space="preserve">119</t>
  </si>
  <si>
    <t xml:space="preserve">факт 2018 года и программа</t>
  </si>
  <si>
    <t xml:space="preserve">ЖИЛИЩНО-КОММУНАЛЬНОЕ ХОЗЯЙСТВО</t>
  </si>
  <si>
    <t xml:space="preserve">БЛАГОУСТРОЙСТВО</t>
  </si>
  <si>
    <t xml:space="preserve">Муниципальная программа муниципального образования «Началовский сельсовет» «Формирование современной городской среды на территории муниципального образования «Началовский сельсовет» на 2018-2022годы</t>
  </si>
  <si>
    <t xml:space="preserve">00000</t>
  </si>
  <si>
    <t xml:space="preserve">Мероприятия по благоустройству территорий общего пользования в рамках программы «Формирование современной городской среды  муниципального образования «Началовский сельсовет» на 2018-2022годы</t>
  </si>
  <si>
    <t xml:space="preserve">F2</t>
  </si>
  <si>
    <t xml:space="preserve">Z</t>
  </si>
  <si>
    <t xml:space="preserve">55550</t>
  </si>
  <si>
    <t xml:space="preserve">Озеленение, санитарная очистка территории и другие вопросы благоустройства муниципального образования "Началовский сельсовет" в рамках муниципальной программы "Благоустройство территории муниципального образования "Началовский сельсовет" на 2017-2022 годы"</t>
  </si>
  <si>
    <t xml:space="preserve">07</t>
  </si>
  <si>
    <t xml:space="preserve">Уличное освещение муниципального образования "Началовский сельсовет" в рамках муниципальной программы "Благоустройство территории муниципального образования "Началовский сельсовет" на 2017-2022 годы"</t>
  </si>
  <si>
    <t xml:space="preserve">Приобретение и содержание малых архитектурных форм в рамках муниципальной программы "Благоустройство территории муниципального образования "Началовский сельсовет" на 2017-2022 годы"</t>
  </si>
  <si>
    <t xml:space="preserve">КУЛЬТУРА, КИНЕМАТОГРАФИЯ</t>
  </si>
  <si>
    <t xml:space="preserve">КУЛЬТУРА </t>
  </si>
  <si>
    <t xml:space="preserve">Обеспечение деятельности МБУК "Анютино" в рамках муниципальной программы  "Развитие культуры муниципального образования "Началовский сельсовет" на 2017-2022 годы"</t>
  </si>
  <si>
    <t xml:space="preserve">Предоставление субсидий бюджетным, автономным учреждениям и иным некоммерческим организациям</t>
  </si>
  <si>
    <t xml:space="preserve">600</t>
  </si>
  <si>
    <t xml:space="preserve">Субсидии бюджетным учреждениям</t>
  </si>
  <si>
    <t xml:space="preserve">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</si>
  <si>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</si>
  <si>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611</t>
  </si>
  <si>
    <t xml:space="preserve">СОЦИАЛЬНАЯ ПОЛИТИКА</t>
  </si>
  <si>
    <t xml:space="preserve">ПЕНСИОННОЕ ОБЕСПЕЧЕНИЕ</t>
  </si>
  <si>
    <t xml:space="preserve">Ежемесячная доплата к государственной пенсии лицам, замещавшим выборные муниципальные должности и муниципальные должности муниципальной службы органов местного самоуправления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2017-2022 годы"</t>
  </si>
  <si>
    <t xml:space="preserve">Социальное обеспечение и иные выплаты населению</t>
  </si>
  <si>
    <t xml:space="preserve">300</t>
  </si>
  <si>
    <t xml:space="preserve">Публичные нормативные социальные выплаты гражданам</t>
  </si>
  <si>
    <t xml:space="preserve">310</t>
  </si>
  <si>
    <t xml:space="preserve">Иные пенсии, социальные доплаты к пенсиям</t>
  </si>
  <si>
    <t xml:space="preserve">312</t>
  </si>
  <si>
    <t xml:space="preserve">СОЦИАЛЬНОЕ ОБЕСПЕЧЕНИЕ НАСЕЛЕНИЯ</t>
  </si>
  <si>
    <t xml:space="preserve">Выплаты почетным гражданам муниципального образования "Началовский сельсовет" в рамках муниципальной программы "Обеспечение мер социальной поддержки граждан муниципального образования "Началовский сельсовет" на 2017-2022 годы"</t>
  </si>
  <si>
    <t xml:space="preserve">Пособия, компенсации, меры социальной поддержки по публичным нормативным обязательствам</t>
  </si>
  <si>
    <t xml:space="preserve">313</t>
  </si>
  <si>
    <t xml:space="preserve">Оказание единовременной материальной помощи гражданам, попавшим в трудную жизненную ситуацию, проживающим на территории муниципального образования "Началовский сельсовет" в рамках муниципальной программы "Обеспечение мер социальной поддержки граждан муниципального образования "Началовский сельсовет" на 2017-2022 годы"</t>
  </si>
  <si>
    <t xml:space="preserve">Иные выплаты населению</t>
  </si>
  <si>
    <t xml:space="preserve">360</t>
  </si>
  <si>
    <t xml:space="preserve">ДРУГИЕ ВОПРОСЫ В ОБЛАСТИ СОЦИАЛЬНОЙ ПОЛИТИКИ</t>
  </si>
  <si>
    <t xml:space="preserve">Расходы на премирование физических лиц за достижения в области культуры, искусства, образования, науки, техники и спорта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2017-2022 годы"</t>
  </si>
  <si>
    <t xml:space="preserve">00050</t>
  </si>
  <si>
    <t xml:space="preserve">Премии и гранты</t>
  </si>
  <si>
    <t xml:space="preserve">350</t>
  </si>
  <si>
    <t xml:space="preserve">факт 2018 г</t>
  </si>
  <si>
    <t xml:space="preserve">ФИЗИЧЕСКАЯ КУЛЬТУРА И СПОРТ</t>
  </si>
  <si>
    <t xml:space="preserve">ФИЗИЧЕСКАЯ КУЛЬТУРА  </t>
  </si>
  <si>
    <t xml:space="preserve">Обеспечение деятельности МКУ "Олимп" в рамках муниципальной программы "Развитие физической культуры и спорта муниципального образования "Началовский сельсовет" на 2017-2022 годы"</t>
  </si>
  <si>
    <t xml:space="preserve">по программе 2018 года</t>
  </si>
  <si>
    <t xml:space="preserve">Взносы по обязательному социальному страхованию на выплаты по оплате труда работников и иные выплаты работникам  учреждений</t>
  </si>
  <si>
    <t xml:space="preserve">по данным программы "Развитие физ. Культуры и спорта"</t>
  </si>
  <si>
    <t xml:space="preserve">МЕЖБЮДЖЕТНЫЕ ТРАНСФЕРТЫ ОБЩЕГО ХАРАКТЕРА БЮДЖЕТАМ БЮДЖЕТНОЙ СИСТЕМЫ  РОССИЙСКОЙ ФЕДЕРАЦИИ </t>
  </si>
  <si>
    <t xml:space="preserve">ПРОЧИЕ МЕЖБЮДЖЕТНЫЕ ТРАНСФЕРТЫ ОБЩЕГО ХАРАКТЕРА</t>
  </si>
  <si>
    <t xml:space="preserve">Обеспечение внешнего муниципального финансового контроля муниципального образования "Началовский сельсовет" в рамках муниципальной программы "Управление муниципальными финансами муниципального образования "Началовский сельсовет" на 2017-2022 годы"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</si>
  <si>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</si>
  <si>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</si>
  <si>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</si>
  <si>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</si>
  <si>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письмо КСП</t>
  </si>
  <si>
    <r>
      <rPr>
        <b val="true"/>
        <sz val="14"/>
        <color rgb="FF000000"/>
        <rFont val="Times New Roman"/>
        <family val="1"/>
        <charset val="204"/>
      </rPr>
      <t xml:space="preserve">Приложение №6                                                                                       </t>
    </r>
    <r>
      <rPr>
        <b val="true"/>
        <sz val="12"/>
        <color rgb="FF000000"/>
        <rFont val="Times New Roman"/>
        <family val="1"/>
        <charset val="204"/>
      </rPr>
      <t xml:space="preserve">ПРОЕКТ</t>
    </r>
  </si>
  <si>
    <t xml:space="preserve">ВЕДОМСТВЕННАЯ СТРУКТУРА РАСХОДОВ МУНИЦИПАЛЬНОГО ОБРАЗОВАНИЯ "НАЧАЛОВСКИЙ СЕЛЬСОВЕТ" НА 2020 ГОД</t>
  </si>
  <si>
    <t xml:space="preserve">Код администратора</t>
  </si>
  <si>
    <t xml:space="preserve">СОГЛАСОВАНО</t>
  </si>
  <si>
    <t xml:space="preserve">УТВЕРЖДАЮ</t>
  </si>
  <si>
    <t xml:space="preserve">Глава администрации</t>
  </si>
  <si>
    <t xml:space="preserve">(наименование должности лица, согласующего бюджетную смету; наименование</t>
  </si>
  <si>
    <t xml:space="preserve">(наименование должности лица, утверждающего бюджетную смету; наименование</t>
  </si>
  <si>
    <t xml:space="preserve">Администрация муниципального образования "Началовский сельсовет"</t>
  </si>
  <si>
    <t xml:space="preserve">главного распорядителя (распорядителя) бюджетных средств; учреждения)</t>
  </si>
  <si>
    <t xml:space="preserve">И.П. Красильников</t>
  </si>
  <si>
    <t xml:space="preserve">(подпись)</t>
  </si>
  <si>
    <t xml:space="preserve">(расшифровка подписи)</t>
  </si>
  <si>
    <t xml:space="preserve">«</t>
  </si>
  <si>
    <t xml:space="preserve">»</t>
  </si>
  <si>
    <t xml:space="preserve">марта</t>
  </si>
  <si>
    <t xml:space="preserve">20</t>
  </si>
  <si>
    <t xml:space="preserve">18</t>
  </si>
  <si>
    <t xml:space="preserve">г.</t>
  </si>
  <si>
    <t xml:space="preserve">ИЗМЕНЕНИЕ №</t>
  </si>
  <si>
    <t xml:space="preserve">ПОКАЗАТЕЛЕЙ БЮДЖЕТНОЙ СМЕТЫ НА 20</t>
  </si>
  <si>
    <t xml:space="preserve">КОДЫ</t>
  </si>
  <si>
    <t xml:space="preserve">ФИНАНСОВЫЙ ГОД (НА ПЛАНОВЫЙ ПЕРИОД 20</t>
  </si>
  <si>
    <t xml:space="preserve">и 20</t>
  </si>
  <si>
    <t xml:space="preserve"> ГОДОВ)</t>
  </si>
  <si>
    <t xml:space="preserve">Форма по ОКУД</t>
  </si>
  <si>
    <t xml:space="preserve">0501012</t>
  </si>
  <si>
    <t xml:space="preserve">от «</t>
  </si>
  <si>
    <t xml:space="preserve">Дата</t>
  </si>
  <si>
    <t xml:space="preserve">____.03.2017</t>
  </si>
  <si>
    <t xml:space="preserve">по ОКПО</t>
  </si>
  <si>
    <t xml:space="preserve">04112474</t>
  </si>
  <si>
    <t xml:space="preserve">Получатель бюджетных средств</t>
  </si>
  <si>
    <t xml:space="preserve">по Перечню (Реестру)</t>
  </si>
  <si>
    <t xml:space="preserve">Распорядитель бюджетных средств</t>
  </si>
  <si>
    <t xml:space="preserve">Главный распорядитель бюджетных средств</t>
  </si>
  <si>
    <t xml:space="preserve">по БК</t>
  </si>
  <si>
    <t xml:space="preserve">Наименование бюджета</t>
  </si>
  <si>
    <t xml:space="preserve">Бюджет Администрации муниципального образования "Началовский сельсовет"</t>
  </si>
  <si>
    <t xml:space="preserve">по ОКТМО</t>
  </si>
  <si>
    <t xml:space="preserve">12642432</t>
  </si>
  <si>
    <t xml:space="preserve">Единица измерения: руб.</t>
  </si>
  <si>
    <t xml:space="preserve">по ОКЕИ</t>
  </si>
  <si>
    <t xml:space="preserve">383</t>
  </si>
  <si>
    <t xml:space="preserve"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</si>
  <si>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 xml:space="preserve"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</si>
  <si>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казенными учреждениями и их обособленными (структурными) подразделениями на 20</t>
  </si>
  <si>
    <t xml:space="preserve"> год</t>
  </si>
  <si>
    <t xml:space="preserve">Код</t>
  </si>
  <si>
    <t xml:space="preserve">Код по бюджетной классификации Российской Федерации</t>
  </si>
  <si>
    <t xml:space="preserve">Сумма на 2018 год</t>
  </si>
  <si>
    <t xml:space="preserve">строки</t>
  </si>
  <si>
    <t xml:space="preserve">аналитического</t>
  </si>
  <si>
    <t xml:space="preserve">раздела</t>
  </si>
  <si>
    <t xml:space="preserve">подраздела</t>
  </si>
  <si>
    <t xml:space="preserve">целевой статьи</t>
  </si>
  <si>
    <t xml:space="preserve">вида</t>
  </si>
  <si>
    <t xml:space="preserve">в рублях,</t>
  </si>
  <si>
    <t xml:space="preserve">в валюте</t>
  </si>
  <si>
    <t xml:space="preserve">расходов</t>
  </si>
  <si>
    <t xml:space="preserve">показателя*</t>
  </si>
  <si>
    <t xml:space="preserve">(рублевый</t>
  </si>
  <si>
    <t xml:space="preserve">валюты</t>
  </si>
  <si>
    <t xml:space="preserve">эквивалент)</t>
  </si>
  <si>
    <t xml:space="preserve">Расходы на обеспечение деятельности Главы </t>
  </si>
  <si>
    <t xml:space="preserve">0100000010</t>
  </si>
  <si>
    <t xml:space="preserve">Заработная плата</t>
  </si>
  <si>
    <t xml:space="preserve">Начисления на выплаты по оплате труда</t>
  </si>
  <si>
    <t xml:space="preserve">Расходы на обеспечение деятельности заместителя Главы </t>
  </si>
  <si>
    <t xml:space="preserve">0100000020</t>
  </si>
  <si>
    <t xml:space="preserve">Управление резервным фондом  </t>
  </si>
  <si>
    <t xml:space="preserve">0200000010</t>
  </si>
  <si>
    <t xml:space="preserve">Прочие расходы</t>
  </si>
  <si>
    <t xml:space="preserve">Расходы на обеспечение деятельности аппарата администрации </t>
  </si>
  <si>
    <t xml:space="preserve">0100000030</t>
  </si>
  <si>
    <t xml:space="preserve">Прочие работы, услуги</t>
  </si>
  <si>
    <t xml:space="preserve">Услуги связи</t>
  </si>
  <si>
    <t xml:space="preserve">Транспортные услуги</t>
  </si>
  <si>
    <t xml:space="preserve">Коммунальные услуги</t>
  </si>
  <si>
    <t xml:space="preserve">Арендная плата за пользование имуществом</t>
  </si>
  <si>
    <t xml:space="preserve">Работы, услуги по содержанию имущества</t>
  </si>
  <si>
    <t xml:space="preserve">Увеличение стоимости основных средств</t>
  </si>
  <si>
    <t xml:space="preserve">Увеличение стоимости материальных запасов</t>
  </si>
  <si>
    <t xml:space="preserve">Итого по коду БК (по коду раздела)</t>
  </si>
  <si>
    <t xml:space="preserve">Х</t>
  </si>
  <si>
    <t xml:space="preserve">Расходы на осуществление первичного воинского учета</t>
  </si>
  <si>
    <t xml:space="preserve">0800051180</t>
  </si>
  <si>
    <t xml:space="preserve">Обеспечение пожарной безопасности</t>
  </si>
  <si>
    <t xml:space="preserve">0300000010</t>
  </si>
  <si>
    <t xml:space="preserve">Противодействие идеологии терроризма и экстремизма</t>
  </si>
  <si>
    <t xml:space="preserve">0300000020</t>
  </si>
  <si>
    <t xml:space="preserve">Антинаркотические мероприятия</t>
  </si>
  <si>
    <t xml:space="preserve">0300000030</t>
  </si>
  <si>
    <t xml:space="preserve">Выплаты денежного поощрения дружинникам ДНД</t>
  </si>
  <si>
    <t xml:space="preserve">0300000040</t>
  </si>
  <si>
    <t xml:space="preserve">Борьба с саранчовыми вредителями</t>
  </si>
  <si>
    <t xml:space="preserve">0500070330</t>
  </si>
  <si>
    <t xml:space="preserve">Озеленение, санитарная очистка территории и другие вопросы благоустройства</t>
  </si>
  <si>
    <t xml:space="preserve">0700000010</t>
  </si>
  <si>
    <t xml:space="preserve">Уличное освещение</t>
  </si>
  <si>
    <t xml:space="preserve">0700000020</t>
  </si>
  <si>
    <t xml:space="preserve">Приобретение и содержание малых архитектурных форм</t>
  </si>
  <si>
    <t xml:space="preserve">0700000030</t>
  </si>
  <si>
    <t xml:space="preserve">Ежемесячная доплата к государственной пенсии лицам, замещавшим выборные муниципальные должности и муниципальные должности муниципальной службы органов местного самоуправления</t>
  </si>
  <si>
    <t xml:space="preserve">0100000040</t>
  </si>
  <si>
    <t xml:space="preserve">Пенсии, пособия, выплачиваемые организациями сектора государственного управления</t>
  </si>
  <si>
    <t xml:space="preserve">Выплаты почетным гражданам муниципального образования "Приволжский район"</t>
  </si>
  <si>
    <t xml:space="preserve">0400088880</t>
  </si>
  <si>
    <t xml:space="preserve">Пособия по социальной помощи населению</t>
  </si>
  <si>
    <t xml:space="preserve">Выплаты почетным гражданам муниципального образования "Началовский сельсовет"</t>
  </si>
  <si>
    <t xml:space="preserve">0400000020</t>
  </si>
  <si>
    <t xml:space="preserve">Оказание единовременной материальной помощи гражданам, попавшим в трудную жизненную ситуацию</t>
  </si>
  <si>
    <t xml:space="preserve">0400000010</t>
  </si>
  <si>
    <t xml:space="preserve">Обеспечение внешнего муниципального финансового контроля </t>
  </si>
  <si>
    <t xml:space="preserve">0200000030</t>
  </si>
  <si>
    <t xml:space="preserve">Перечисления другим бюджетам бюджетной системы Российской Федерации</t>
  </si>
  <si>
    <t xml:space="preserve">Всего</t>
  </si>
  <si>
    <t xml:space="preserve">Номер страницы</t>
  </si>
  <si>
    <t xml:space="preserve">Всего страниц</t>
  </si>
  <si>
    <t xml:space="preserve">Раздел 2. Расходы государственных (муниципальных) органов, органов управления государственными внебюджетными фондами в части</t>
  </si>
  <si>
    <t xml:space="preserve">предоставления бюджетных инвестиций и субсидий юридическим лицам (включая субсидии бюджетным и автономным учреждениям), субсидий,</t>
  </si>
  <si>
    <t xml:space="preserve">субвенций и иных межбюджетных трансфертов на 20</t>
  </si>
  <si>
    <t xml:space="preserve">Раздел 3. Иные расходы, не отнесенные к разделам 1 и 2, на 20</t>
  </si>
  <si>
    <t xml:space="preserve">Раздел 4. Итого по бюджетной смете на 20</t>
  </si>
  <si>
    <t xml:space="preserve">раздел</t>
  </si>
  <si>
    <t xml:space="preserve">подраздел</t>
  </si>
  <si>
    <t xml:space="preserve">целевая статья</t>
  </si>
  <si>
    <t xml:space="preserve">вид расходов</t>
  </si>
  <si>
    <t xml:space="preserve">Код валюты</t>
  </si>
  <si>
    <t xml:space="preserve">(рублевый эквивалент)</t>
  </si>
  <si>
    <t xml:space="preserve">Итого по коду БК</t>
  </si>
  <si>
    <t xml:space="preserve">0500070320</t>
  </si>
  <si>
    <t xml:space="preserve">Справочно курс валюты на дату</t>
  </si>
  <si>
    <t xml:space="preserve">Руководитель учреждения</t>
  </si>
  <si>
    <t xml:space="preserve">(уполномоченное лицо)</t>
  </si>
  <si>
    <t xml:space="preserve">(должность)</t>
  </si>
  <si>
    <t xml:space="preserve">Руководитель планово-</t>
  </si>
  <si>
    <t xml:space="preserve">Главный бухгалтер</t>
  </si>
  <si>
    <t xml:space="preserve">М.Г. Заруцкая</t>
  </si>
  <si>
    <t xml:space="preserve">финансовой службы</t>
  </si>
  <si>
    <t xml:space="preserve">Исполнитель</t>
  </si>
  <si>
    <t xml:space="preserve">экономист</t>
  </si>
  <si>
    <t xml:space="preserve">О.Е. Бочарникова</t>
  </si>
  <si>
    <t xml:space="preserve">40-68-99</t>
  </si>
  <si>
    <t xml:space="preserve">(телефон)</t>
  </si>
  <si>
    <t xml:space="preserve">21</t>
  </si>
  <si>
    <t xml:space="preserve">декабря</t>
  </si>
  <si>
    <t xml:space="preserve">* 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</si>
  <si>
    <t xml:space="preserve">                      Приложение №7</t>
  </si>
  <si>
    <t xml:space="preserve">                      к решению Совета муниципального образования</t>
  </si>
  <si>
    <t xml:space="preserve">                      "Началовский сельсовет"</t>
  </si>
  <si>
    <t xml:space="preserve">СТРУКТУРА МУНИЦИПАЛЬНОГО ДОЛГА</t>
  </si>
  <si>
    <t xml:space="preserve">тыс. руб.</t>
  </si>
  <si>
    <t xml:space="preserve">Раздел</t>
  </si>
  <si>
    <t xml:space="preserve">Величина муниципального долга на 01.01.2020года</t>
  </si>
  <si>
    <t xml:space="preserve">Объем привлечения в 2020 году</t>
  </si>
  <si>
    <t xml:space="preserve">Объем погашения в 2020 году</t>
  </si>
  <si>
    <t xml:space="preserve">Планируемая величина муниципального долга на 01.01.2021 года</t>
  </si>
  <si>
    <t xml:space="preserve">Муниципальные займы, осуществляемые путем выпуска муниципальных ценных бумаг от имени муниципального образования</t>
  </si>
  <si>
    <t xml:space="preserve">Итого по разделу I</t>
  </si>
  <si>
    <t xml:space="preserve">Кредиты, полученные в коммерческих банках</t>
  </si>
  <si>
    <t xml:space="preserve">Предполагаемые кредиты в текущем году для покрытия временного кассового разрыва</t>
  </si>
  <si>
    <t xml:space="preserve">Итого по разделу II</t>
  </si>
  <si>
    <t xml:space="preserve">Бюджетные кредиты (ссуды) полученные из вышестоящего бюджета</t>
  </si>
  <si>
    <t xml:space="preserve">Итого по разделу III</t>
  </si>
  <si>
    <t xml:space="preserve">IV</t>
  </si>
  <si>
    <t xml:space="preserve">Муниципальные гарантии, предоставленные предприятиям и организациям муниципального образования "Началовский сельсовет" для обеспечения исполнения их обязательств перед третьими лицами</t>
  </si>
  <si>
    <t xml:space="preserve">Итого по разделу IV</t>
  </si>
  <si>
    <t xml:space="preserve">                      Приложение №8</t>
  </si>
  <si>
    <t xml:space="preserve">ПРОГРАММА ВНУТРЕННИХ МУНИЦИПАЛЬНЫХ ЗАИМСТВОВАНИЙ НА 2020 ГОД</t>
  </si>
  <si>
    <t xml:space="preserve">ПО МУНИЦИПАЛЬНОМУ ОБРАЗОВАНИЮ "НАЧАЛОВСКИЙ СЕЛЬСОВЕТ" </t>
  </si>
  <si>
    <t xml:space="preserve">Величина муниципального долга на 01.01.2020 года</t>
  </si>
  <si>
    <t xml:space="preserve">Планируемая величина муниципального долга на 01.01.2021года</t>
  </si>
  <si>
    <t xml:space="preserve">Обязательства, действующие на 01.01.2020 года</t>
  </si>
  <si>
    <t xml:space="preserve">Обязательства, планируемые в 2020 году</t>
  </si>
  <si>
    <t xml:space="preserve">ИТОГО ВНУТРЕННИЙ ДОЛГ</t>
  </si>
  <si>
    <t xml:space="preserve">Приложение №10</t>
  </si>
  <si>
    <t xml:space="preserve">тыс.руб.</t>
  </si>
  <si>
    <t xml:space="preserve">Наименование принципала</t>
  </si>
  <si>
    <t xml:space="preserve">Сумма</t>
  </si>
  <si>
    <t xml:space="preserve">Наличие права регрессного требования</t>
  </si>
  <si>
    <t xml:space="preserve">Иные условия предоставления государственных гарантий</t>
  </si>
  <si>
    <t xml:space="preserve">гарантирования</t>
  </si>
  <si>
    <t xml:space="preserve">Общая сумма</t>
  </si>
  <si>
    <t xml:space="preserve">Объем бюджетных ассигнований на исполнение гарантий на 2020 год</t>
  </si>
  <si>
    <t xml:space="preserve">х</t>
  </si>
  <si>
    <t xml:space="preserve">                      Приложение №9</t>
  </si>
  <si>
    <t xml:space="preserve">                      №16   "  23   " декабря      2019г.</t>
  </si>
  <si>
    <t xml:space="preserve">ПЕРЕЧЕНЬ ПУБЛИЧНЫХ НОРМАТИВНЫХ ОБЯЗАТЕЛЬСТВ НА 2020 год</t>
  </si>
  <si>
    <t xml:space="preserve">                          МО "Началовский сельсовет" </t>
  </si>
  <si>
    <t xml:space="preserve">№     п/п</t>
  </si>
  <si>
    <t xml:space="preserve">Наименование публичного нормативного обязательства</t>
  </si>
  <si>
    <t xml:space="preserve">Нормативно-правовой акт</t>
  </si>
  <si>
    <t xml:space="preserve">Сумма на 2020г.</t>
  </si>
  <si>
    <t xml:space="preserve">Итого</t>
  </si>
  <si>
    <t xml:space="preserve">                      Приложение №11</t>
  </si>
  <si>
    <t xml:space="preserve">                      №16   от  "23 "  декабря    2019г.</t>
  </si>
  <si>
    <t xml:space="preserve">Перечень кредитных договоров (соглашений), подлежащих исполнению в 2020  году</t>
  </si>
  <si>
    <t xml:space="preserve">дата</t>
  </si>
  <si>
    <t xml:space="preserve">номер</t>
  </si>
  <si>
    <t xml:space="preserve">сумма по договору</t>
  </si>
  <si>
    <t xml:space="preserve">наименование договора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</si>
</sst>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0.00"/>
    <numFmt numFmtId="167" formatCode="@"/>
    <numFmt numFmtId="168" formatCode="_-* #,##0.00\ _р_._-;\-* #,##0.00\ _р_._-;_-* \-??\ _р_._-;_-@_-"/>
    <numFmt numFmtId="169" formatCode="General"/>
  </numFmts>
  <fonts count="4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FFFF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u val="single"/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 val="true"/>
      <sz val="9"/>
      <color rgb="FF000000"/>
      <name val="Times New Roman"/>
      <family val="1"/>
      <charset val="204"/>
    </font>
    <font>
      <b val="true"/>
      <i val="true"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b val="true"/>
      <sz val="10.5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u val="single"/>
      <sz val="10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u val="single"/>
      <sz val="14"/>
      <color rgb="FF000000"/>
      <name val="Times New Roman"/>
      <family val="1"/>
      <charset val="204"/>
    </font>
    <font>
      <b val="true"/>
      <i val="true"/>
      <sz val="14"/>
      <color rgb="FF000000"/>
      <name val="Times New Roman"/>
      <family val="1"/>
      <charset val="204"/>
    </font>
    <font>
      <i val="true"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FF0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8" fontId="1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1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3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3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36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3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3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3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3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3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3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9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3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3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externalLink" Target="externalLinks/externalLink1.xml"/><Relationship Id="rId17" Type="http://schemas.openxmlformats.org/officeDocument/2006/relationships/externalLink" Target="externalLinks/externalLink2.xml"/><Relationship Id="rId1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054;&#1083;&#1100;&#1075;&#1072;/Desktop/&#1052;&#1086;&#1080;%20&#1076;&#1086;&#1082;&#1091;&#1084;&#1077;&#1085;&#1090;&#1099;/&#1053;&#1072;&#1095;&#1072;&#1083;&#1086;&#1074;&#1086;/&#1041;&#1102;&#1076;&#1078;&#1077;&#1090;/2018%20&#1075;&#1086;&#1076;/&#1073;&#1102;&#1076;&#1078;&#1077;&#1090;&#1085;&#1072;&#1103;%20&#1089;&#1084;&#1077;&#1090;&#1072;/&#1053;&#1072;&#1095;&#1072;&#1083;&#1086;&#1074;&#1086;/&#1048;&#1079;&#1084;&#1077;&#1085;&#1077;&#1085;&#1080;&#1103;%201%202018&#1075;.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&#1054;&#1083;&#1100;&#1075;&#1072;/Desktop/&#1052;&#1086;&#1080;%20&#1076;&#1086;&#1082;&#1091;&#1084;&#1077;&#1085;&#1090;&#1099;/&#1053;&#1072;&#1095;&#1072;&#1083;&#1086;&#1074;&#1086;/&#1041;&#1102;&#1076;&#1078;&#1077;&#1090;/2018%20&#1075;&#1086;&#1076;/&#1087;&#1077;&#1088;&#1074;&#1086;&#1085;&#1072;&#1095;&#1072;&#1083;&#1100;&#1085;&#1099;&#1081;%20&#1076;&#1083;&#1103;%20&#1091;&#1090;&#1074;&#1077;&#1088;&#1078;&#1076;&#1077;&#1085;&#1080;&#1103;%20&#1085;&#1072;%2018%20&#1075;&#1086;&#1076;/&#1055;&#1088;&#1086;&#1077;&#1082;&#1090;%20&#1041;&#1102;&#1076;&#1078;&#1077;&#1090;&#1072;%20&#1085;&#1072;%202018&#1075;&#1086;&#1076;%20&#1080;&#1089;&#1087;&#1088;&#1072;&#1074;&#1083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бюджет"/>
    </sheetNames>
    <sheetDataSet>
      <sheetData sheetId="0">
        <row r="31">
          <cell r="BV31">
            <v>441700</v>
          </cell>
        </row>
        <row r="32">
          <cell r="BV32">
            <v>133400</v>
          </cell>
        </row>
        <row r="34">
          <cell r="BV34">
            <v>313340</v>
          </cell>
        </row>
        <row r="35">
          <cell r="BV35">
            <v>94620</v>
          </cell>
        </row>
        <row r="37">
          <cell r="BV37">
            <v>95770</v>
          </cell>
        </row>
        <row r="39">
          <cell r="BV39">
            <v>1354000</v>
          </cell>
        </row>
        <row r="40">
          <cell r="BV40">
            <v>50000</v>
          </cell>
        </row>
        <row r="41">
          <cell r="BV41">
            <v>408910</v>
          </cell>
        </row>
        <row r="42">
          <cell r="BV42">
            <v>187130</v>
          </cell>
        </row>
        <row r="43">
          <cell r="BV43">
            <v>30000</v>
          </cell>
        </row>
        <row r="44">
          <cell r="BV44">
            <v>1000000</v>
          </cell>
        </row>
        <row r="45">
          <cell r="BV45">
            <v>10000</v>
          </cell>
        </row>
        <row r="46">
          <cell r="BV46">
            <v>500000</v>
          </cell>
        </row>
        <row r="47">
          <cell r="BV47">
            <v>1600000</v>
          </cell>
        </row>
        <row r="48">
          <cell r="BV48">
            <v>200000</v>
          </cell>
        </row>
        <row r="49">
          <cell r="BV49">
            <v>572870</v>
          </cell>
        </row>
        <row r="50">
          <cell r="BV50">
            <v>1000000</v>
          </cell>
        </row>
        <row r="51">
          <cell r="BV51">
            <v>120000</v>
          </cell>
        </row>
        <row r="52">
          <cell r="BV52">
            <v>115000</v>
          </cell>
        </row>
        <row r="53">
          <cell r="BV53">
            <v>40000</v>
          </cell>
        </row>
        <row r="54">
          <cell r="BV54">
            <v>80000</v>
          </cell>
        </row>
        <row r="57">
          <cell r="BV57">
            <v>242400</v>
          </cell>
        </row>
        <row r="58">
          <cell r="BV58">
            <v>75480</v>
          </cell>
        </row>
        <row r="59">
          <cell r="BV59">
            <v>15000</v>
          </cell>
        </row>
        <row r="60">
          <cell r="BV60">
            <v>59320</v>
          </cell>
        </row>
        <row r="63">
          <cell r="BV63">
            <v>10000</v>
          </cell>
        </row>
        <row r="64">
          <cell r="BV64">
            <v>10000</v>
          </cell>
        </row>
        <row r="65">
          <cell r="BV65">
            <v>10000</v>
          </cell>
        </row>
        <row r="66">
          <cell r="BV66">
            <v>10000</v>
          </cell>
        </row>
        <row r="67">
          <cell r="BV67">
            <v>10000</v>
          </cell>
        </row>
        <row r="69">
          <cell r="BV69">
            <v>0</v>
          </cell>
        </row>
        <row r="70">
          <cell r="BV70">
            <v>0</v>
          </cell>
        </row>
        <row r="71">
          <cell r="BV71">
            <v>0</v>
          </cell>
        </row>
        <row r="72">
          <cell r="BV72">
            <v>0</v>
          </cell>
        </row>
        <row r="73">
          <cell r="BV73">
            <v>4500</v>
          </cell>
        </row>
        <row r="75">
          <cell r="BV75">
            <v>0</v>
          </cell>
        </row>
        <row r="76">
          <cell r="BV76">
            <v>0</v>
          </cell>
        </row>
        <row r="77">
          <cell r="BV77">
            <v>0</v>
          </cell>
        </row>
        <row r="78">
          <cell r="BV78">
            <v>0</v>
          </cell>
        </row>
        <row r="79">
          <cell r="BV79">
            <v>4500</v>
          </cell>
        </row>
        <row r="81">
          <cell r="BV81">
            <v>46000</v>
          </cell>
        </row>
        <row r="84">
          <cell r="BV84">
            <v>13000</v>
          </cell>
        </row>
        <row r="87">
          <cell r="BV87">
            <v>0</v>
          </cell>
        </row>
        <row r="88">
          <cell r="BV88">
            <v>100000</v>
          </cell>
        </row>
        <row r="89">
          <cell r="BV89">
            <v>10000</v>
          </cell>
        </row>
        <row r="90">
          <cell r="BV90">
            <v>900000</v>
          </cell>
        </row>
        <row r="91">
          <cell r="BV91">
            <v>100000</v>
          </cell>
        </row>
        <row r="92">
          <cell r="BV92">
            <v>100000</v>
          </cell>
        </row>
        <row r="93">
          <cell r="BV93">
            <v>100000</v>
          </cell>
        </row>
        <row r="94">
          <cell r="BV94">
            <v>190000</v>
          </cell>
        </row>
        <row r="96">
          <cell r="BV96">
            <v>0</v>
          </cell>
        </row>
        <row r="97">
          <cell r="BV97">
            <v>1300000</v>
          </cell>
        </row>
        <row r="98">
          <cell r="BV98">
            <v>10000</v>
          </cell>
        </row>
        <row r="99">
          <cell r="BV99">
            <v>130000</v>
          </cell>
        </row>
        <row r="100">
          <cell r="BV100">
            <v>650000</v>
          </cell>
        </row>
        <row r="101">
          <cell r="BV101">
            <v>0</v>
          </cell>
        </row>
        <row r="102">
          <cell r="BV102">
            <v>700000</v>
          </cell>
        </row>
        <row r="103">
          <cell r="BV103">
            <v>500000</v>
          </cell>
        </row>
        <row r="105">
          <cell r="BV105">
            <v>0</v>
          </cell>
        </row>
        <row r="106">
          <cell r="BV106">
            <v>0</v>
          </cell>
        </row>
        <row r="107">
          <cell r="BV107">
            <v>10000</v>
          </cell>
        </row>
        <row r="108">
          <cell r="BV108">
            <v>50000</v>
          </cell>
        </row>
        <row r="109">
          <cell r="BV109">
            <v>10000</v>
          </cell>
        </row>
        <row r="110">
          <cell r="BV110">
            <v>10000</v>
          </cell>
        </row>
        <row r="111">
          <cell r="BV111">
            <v>300000</v>
          </cell>
        </row>
        <row r="112">
          <cell r="BV112">
            <v>20000</v>
          </cell>
        </row>
        <row r="115">
          <cell r="BV115">
            <v>294710</v>
          </cell>
        </row>
        <row r="117">
          <cell r="BV117">
            <v>0</v>
          </cell>
        </row>
        <row r="119">
          <cell r="BV119">
            <v>84000</v>
          </cell>
        </row>
        <row r="121">
          <cell r="BV121">
            <v>120000</v>
          </cell>
        </row>
        <row r="124">
          <cell r="BV124">
            <v>86390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Источ.финан."/>
      <sheetName val="Адм. доходов"/>
      <sheetName val="Админ.источн.финанс."/>
      <sheetName val="Расходы"/>
      <sheetName val="Вед.структ.расходов"/>
      <sheetName val="Структ.мун.долга"/>
      <sheetName val="Внутрен.мун.заимст."/>
      <sheetName val="Лист1"/>
      <sheetName val="выписка по Благоустройству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</sheetData>
      <sheetData sheetId="7"/>
      <sheetData sheetId="8"/>
      <sheetData sheetId="9"/>
    </sheetDataSet>
  </externalBook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60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I1" activeCellId="0" sqref="I1"/>
    </sheetView>
  </sheetViews>
  <sheetFormatPr defaultColWidth="8.94921875" defaultRowHeight="15.75" zeroHeight="false" outlineLevelRow="0" outlineLevelCol="0"/>
  <cols>
    <col collapsed="false" customWidth="true" hidden="false" outlineLevel="0" max="1" min="1" style="1" width="50.44"/>
    <col collapsed="false" customWidth="true" hidden="false" outlineLevel="0" max="2" min="2" style="2" width="5.22"/>
    <col collapsed="false" customWidth="true" hidden="false" outlineLevel="0" max="3" min="3" style="2" width="2.8"/>
    <col collapsed="false" customWidth="true" hidden="false" outlineLevel="0" max="4" min="4" style="2" width="3.09"/>
    <col collapsed="false" customWidth="true" hidden="false" outlineLevel="0" max="5" min="5" style="2" width="4.28"/>
    <col collapsed="false" customWidth="true" hidden="false" outlineLevel="0" max="6" min="6" style="2" width="4.09"/>
    <col collapsed="false" customWidth="true" hidden="false" outlineLevel="0" max="7" min="7" style="2" width="4.76"/>
    <col collapsed="false" customWidth="true" hidden="false" outlineLevel="0" max="8" min="8" style="2" width="6.94"/>
    <col collapsed="false" customWidth="true" hidden="false" outlineLevel="0" max="9" min="9" style="2" width="5.49"/>
    <col collapsed="false" customWidth="true" hidden="false" outlineLevel="0" max="10" min="10" style="2" width="12.93"/>
    <col collapsed="false" customWidth="false" hidden="true" outlineLevel="0" max="11" min="11" style="2" width="8.94"/>
    <col collapsed="false" customWidth="true" hidden="true" outlineLevel="0" max="12" min="12" style="2" width="12.48"/>
    <col collapsed="false" customWidth="false" hidden="true" outlineLevel="0" max="14" min="13" style="2" width="8.94"/>
    <col collapsed="false" customWidth="false" hidden="false" outlineLevel="0" max="257" min="15" style="2" width="8.94"/>
  </cols>
  <sheetData>
    <row r="1" customFormat="false" ht="17" hidden="false" customHeight="false" outlineLevel="0" collapsed="false">
      <c r="H1" s="3"/>
      <c r="I1" s="4" t="s">
        <v>0</v>
      </c>
      <c r="J1" s="4"/>
    </row>
    <row r="2" customFormat="false" ht="15.75" hidden="false" customHeight="false" outlineLevel="0" collapsed="false">
      <c r="B2" s="5" t="s">
        <v>1</v>
      </c>
      <c r="C2" s="5"/>
      <c r="D2" s="5"/>
      <c r="E2" s="5"/>
      <c r="F2" s="5"/>
      <c r="G2" s="5"/>
      <c r="H2" s="5"/>
      <c r="I2" s="5"/>
      <c r="J2" s="5"/>
    </row>
    <row r="3" customFormat="false" ht="15.75" hidden="false" customHeight="false" outlineLevel="0" collapsed="false">
      <c r="B3" s="6" t="s">
        <v>2</v>
      </c>
      <c r="C3" s="6"/>
      <c r="D3" s="6"/>
      <c r="E3" s="6"/>
      <c r="F3" s="6"/>
      <c r="G3" s="6"/>
      <c r="H3" s="6"/>
      <c r="I3" s="6"/>
      <c r="J3" s="6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O4" s="7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</row>
    <row r="6" customFormat="false" ht="15.75" hidden="false" customHeight="false" outlineLevel="0" collapsed="false">
      <c r="C6" s="8"/>
      <c r="D6" s="8"/>
      <c r="E6" s="8"/>
      <c r="F6" s="8"/>
      <c r="G6" s="8"/>
      <c r="H6" s="8"/>
      <c r="I6" s="8"/>
      <c r="J6" s="8"/>
    </row>
    <row r="7" customFormat="false" ht="15.75" hidden="false" customHeight="false" outlineLevel="0" collapsed="false">
      <c r="C7" s="8"/>
      <c r="D7" s="8"/>
      <c r="E7" s="8"/>
      <c r="F7" s="8"/>
      <c r="G7" s="8"/>
      <c r="H7" s="8"/>
      <c r="I7" s="8"/>
      <c r="J7" s="8"/>
    </row>
    <row r="8" customFormat="false" ht="15.75" hidden="false" customHeight="false" outlineLevel="0" collapsed="false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</row>
    <row r="9" customFormat="false" ht="15.75" hidden="false" customHeight="false" outlineLevel="0" collapsed="false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customFormat="false" ht="26" hidden="false" customHeight="true" outlineLevel="0" collapsed="false">
      <c r="A10" s="10" t="s">
        <v>7</v>
      </c>
      <c r="B10" s="11" t="s">
        <v>8</v>
      </c>
      <c r="C10" s="12" t="s">
        <v>9</v>
      </c>
      <c r="D10" s="12"/>
      <c r="E10" s="12"/>
      <c r="F10" s="12"/>
      <c r="G10" s="12"/>
      <c r="H10" s="12" t="s">
        <v>10</v>
      </c>
      <c r="I10" s="12"/>
      <c r="J10" s="10" t="s">
        <v>11</v>
      </c>
    </row>
    <row r="11" customFormat="false" ht="246.75" hidden="false" customHeight="false" outlineLevel="0" collapsed="false">
      <c r="A11" s="10"/>
      <c r="B11" s="11"/>
      <c r="C11" s="11" t="s">
        <v>12</v>
      </c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  <c r="I11" s="11" t="s">
        <v>18</v>
      </c>
      <c r="J11" s="10"/>
      <c r="K11" s="13"/>
    </row>
    <row r="12" customFormat="false" ht="15.75" hidden="false" customHeight="false" outlineLevel="0" collapsed="false">
      <c r="A12" s="14" t="s">
        <v>19</v>
      </c>
      <c r="B12" s="15"/>
      <c r="C12" s="16"/>
      <c r="D12" s="16"/>
      <c r="E12" s="16"/>
      <c r="F12" s="16"/>
      <c r="G12" s="16"/>
      <c r="H12" s="16"/>
      <c r="I12" s="17"/>
      <c r="J12" s="18" t="n">
        <f aca="false">J13+J48</f>
        <v>33961.30681</v>
      </c>
      <c r="K12" s="19"/>
      <c r="L12" s="19"/>
      <c r="M12" s="19"/>
    </row>
    <row r="13" customFormat="false" ht="31.5" hidden="false" customHeight="false" outlineLevel="0" collapsed="false">
      <c r="A13" s="20" t="s">
        <v>20</v>
      </c>
      <c r="B13" s="21" t="s">
        <v>21</v>
      </c>
      <c r="C13" s="22" t="s">
        <v>22</v>
      </c>
      <c r="D13" s="22" t="s">
        <v>23</v>
      </c>
      <c r="E13" s="22" t="s">
        <v>23</v>
      </c>
      <c r="F13" s="22" t="s">
        <v>24</v>
      </c>
      <c r="G13" s="22" t="s">
        <v>23</v>
      </c>
      <c r="H13" s="22" t="s">
        <v>25</v>
      </c>
      <c r="I13" s="23" t="s">
        <v>24</v>
      </c>
      <c r="J13" s="18" t="n">
        <f aca="false">J14+J19+J22+J30+J34+J38+J42+J45</f>
        <v>20243.3</v>
      </c>
      <c r="K13" s="19"/>
      <c r="L13" s="24"/>
      <c r="M13" s="24"/>
    </row>
    <row r="14" customFormat="false" ht="15.75" hidden="false" customHeight="false" outlineLevel="0" collapsed="false">
      <c r="A14" s="25" t="s">
        <v>26</v>
      </c>
      <c r="B14" s="21" t="s">
        <v>21</v>
      </c>
      <c r="C14" s="22" t="s">
        <v>22</v>
      </c>
      <c r="D14" s="22" t="s">
        <v>27</v>
      </c>
      <c r="E14" s="22" t="s">
        <v>23</v>
      </c>
      <c r="F14" s="22" t="s">
        <v>24</v>
      </c>
      <c r="G14" s="22" t="s">
        <v>23</v>
      </c>
      <c r="H14" s="22" t="s">
        <v>25</v>
      </c>
      <c r="I14" s="23" t="s">
        <v>24</v>
      </c>
      <c r="J14" s="26" t="n">
        <f aca="false">J15</f>
        <v>1750</v>
      </c>
      <c r="K14" s="19"/>
      <c r="L14" s="27"/>
      <c r="M14" s="27"/>
    </row>
    <row r="15" customFormat="false" ht="15.75" hidden="false" customHeight="false" outlineLevel="0" collapsed="false">
      <c r="A15" s="28" t="s">
        <v>28</v>
      </c>
      <c r="B15" s="21" t="s">
        <v>21</v>
      </c>
      <c r="C15" s="22" t="s">
        <v>22</v>
      </c>
      <c r="D15" s="22" t="s">
        <v>27</v>
      </c>
      <c r="E15" s="22" t="s">
        <v>29</v>
      </c>
      <c r="F15" s="22" t="s">
        <v>24</v>
      </c>
      <c r="G15" s="22" t="s">
        <v>27</v>
      </c>
      <c r="H15" s="22" t="s">
        <v>25</v>
      </c>
      <c r="I15" s="23" t="s">
        <v>30</v>
      </c>
      <c r="J15" s="29" t="n">
        <f aca="false">J16+J17+J18</f>
        <v>1750</v>
      </c>
      <c r="K15" s="19"/>
      <c r="L15" s="27"/>
      <c r="M15" s="27"/>
    </row>
    <row r="16" customFormat="false" ht="94.5" hidden="false" customHeight="false" outlineLevel="0" collapsed="false">
      <c r="A16" s="30" t="s">
        <v>31</v>
      </c>
      <c r="B16" s="21" t="s">
        <v>21</v>
      </c>
      <c r="C16" s="22" t="s">
        <v>22</v>
      </c>
      <c r="D16" s="22" t="s">
        <v>27</v>
      </c>
      <c r="E16" s="22" t="s">
        <v>29</v>
      </c>
      <c r="F16" s="22" t="s">
        <v>32</v>
      </c>
      <c r="G16" s="22" t="s">
        <v>27</v>
      </c>
      <c r="H16" s="22" t="s">
        <v>25</v>
      </c>
      <c r="I16" s="23" t="s">
        <v>30</v>
      </c>
      <c r="J16" s="29" t="n">
        <v>1630</v>
      </c>
      <c r="K16" s="19"/>
      <c r="L16" s="27"/>
      <c r="M16" s="27"/>
    </row>
    <row r="17" customFormat="false" ht="141.75" hidden="false" customHeight="false" outlineLevel="0" collapsed="false">
      <c r="A17" s="30" t="s">
        <v>33</v>
      </c>
      <c r="B17" s="21" t="s">
        <v>21</v>
      </c>
      <c r="C17" s="22" t="s">
        <v>22</v>
      </c>
      <c r="D17" s="22" t="s">
        <v>27</v>
      </c>
      <c r="E17" s="22" t="s">
        <v>29</v>
      </c>
      <c r="F17" s="22" t="s">
        <v>34</v>
      </c>
      <c r="G17" s="22" t="s">
        <v>27</v>
      </c>
      <c r="H17" s="22" t="s">
        <v>25</v>
      </c>
      <c r="I17" s="23" t="s">
        <v>30</v>
      </c>
      <c r="J17" s="29" t="n">
        <v>70</v>
      </c>
      <c r="K17" s="19"/>
      <c r="L17" s="27"/>
      <c r="M17" s="27"/>
      <c r="N17" s="2" t="s">
        <v>35</v>
      </c>
    </row>
    <row r="18" customFormat="false" ht="63" hidden="false" customHeight="false" outlineLevel="0" collapsed="false">
      <c r="A18" s="30" t="s">
        <v>36</v>
      </c>
      <c r="B18" s="21" t="s">
        <v>21</v>
      </c>
      <c r="C18" s="22" t="s">
        <v>22</v>
      </c>
      <c r="D18" s="22" t="s">
        <v>27</v>
      </c>
      <c r="E18" s="22" t="s">
        <v>29</v>
      </c>
      <c r="F18" s="22" t="s">
        <v>37</v>
      </c>
      <c r="G18" s="22" t="s">
        <v>27</v>
      </c>
      <c r="H18" s="22" t="s">
        <v>25</v>
      </c>
      <c r="I18" s="23" t="s">
        <v>30</v>
      </c>
      <c r="J18" s="29" t="n">
        <v>50</v>
      </c>
      <c r="K18" s="19"/>
      <c r="L18" s="27"/>
      <c r="M18" s="27"/>
      <c r="N18" s="2" t="s">
        <v>35</v>
      </c>
    </row>
    <row r="19" customFormat="false" ht="15.75" hidden="false" customHeight="false" outlineLevel="0" collapsed="false">
      <c r="A19" s="25" t="s">
        <v>38</v>
      </c>
      <c r="B19" s="21" t="s">
        <v>21</v>
      </c>
      <c r="C19" s="22" t="s">
        <v>22</v>
      </c>
      <c r="D19" s="22" t="s">
        <v>39</v>
      </c>
      <c r="E19" s="22" t="s">
        <v>23</v>
      </c>
      <c r="F19" s="22" t="s">
        <v>24</v>
      </c>
      <c r="G19" s="22" t="s">
        <v>23</v>
      </c>
      <c r="H19" s="22" t="s">
        <v>25</v>
      </c>
      <c r="I19" s="23" t="s">
        <v>24</v>
      </c>
      <c r="J19" s="26" t="n">
        <f aca="false">J20</f>
        <v>700</v>
      </c>
      <c r="K19" s="19"/>
      <c r="L19" s="27"/>
      <c r="M19" s="27"/>
    </row>
    <row r="20" customFormat="false" ht="31.5" hidden="false" customHeight="false" outlineLevel="0" collapsed="false">
      <c r="A20" s="28" t="s">
        <v>40</v>
      </c>
      <c r="B20" s="21" t="s">
        <v>21</v>
      </c>
      <c r="C20" s="22" t="s">
        <v>22</v>
      </c>
      <c r="D20" s="22" t="s">
        <v>39</v>
      </c>
      <c r="E20" s="22" t="s">
        <v>41</v>
      </c>
      <c r="F20" s="22" t="s">
        <v>24</v>
      </c>
      <c r="G20" s="22" t="s">
        <v>27</v>
      </c>
      <c r="H20" s="22" t="s">
        <v>25</v>
      </c>
      <c r="I20" s="23" t="s">
        <v>30</v>
      </c>
      <c r="J20" s="29" t="n">
        <f aca="false">J21</f>
        <v>700</v>
      </c>
      <c r="K20" s="19"/>
      <c r="L20" s="27"/>
      <c r="M20" s="27"/>
      <c r="N20" s="2" t="s">
        <v>42</v>
      </c>
    </row>
    <row r="21" customFormat="false" ht="15.75" hidden="false" customHeight="false" outlineLevel="0" collapsed="false">
      <c r="A21" s="30" t="s">
        <v>43</v>
      </c>
      <c r="B21" s="21" t="s">
        <v>21</v>
      </c>
      <c r="C21" s="22" t="s">
        <v>22</v>
      </c>
      <c r="D21" s="22" t="s">
        <v>39</v>
      </c>
      <c r="E21" s="22" t="s">
        <v>41</v>
      </c>
      <c r="F21" s="22" t="s">
        <v>32</v>
      </c>
      <c r="G21" s="22" t="s">
        <v>27</v>
      </c>
      <c r="H21" s="22" t="s">
        <v>25</v>
      </c>
      <c r="I21" s="23" t="s">
        <v>30</v>
      </c>
      <c r="J21" s="31" t="n">
        <v>700</v>
      </c>
      <c r="K21" s="19"/>
      <c r="L21" s="27"/>
      <c r="M21" s="27"/>
    </row>
    <row r="22" customFormat="false" ht="15.75" hidden="false" customHeight="false" outlineLevel="0" collapsed="false">
      <c r="A22" s="25" t="s">
        <v>44</v>
      </c>
      <c r="B22" s="21" t="s">
        <v>21</v>
      </c>
      <c r="C22" s="22" t="s">
        <v>22</v>
      </c>
      <c r="D22" s="22" t="s">
        <v>45</v>
      </c>
      <c r="E22" s="22" t="s">
        <v>23</v>
      </c>
      <c r="F22" s="22" t="s">
        <v>24</v>
      </c>
      <c r="G22" s="22" t="s">
        <v>23</v>
      </c>
      <c r="H22" s="22" t="s">
        <v>25</v>
      </c>
      <c r="I22" s="23" t="s">
        <v>24</v>
      </c>
      <c r="J22" s="26" t="n">
        <f aca="false">J23+J25</f>
        <v>14450</v>
      </c>
      <c r="K22" s="19"/>
      <c r="L22" s="27"/>
      <c r="M22" s="27"/>
    </row>
    <row r="23" customFormat="false" ht="15.75" hidden="false" customHeight="false" outlineLevel="0" collapsed="false">
      <c r="A23" s="28" t="s">
        <v>46</v>
      </c>
      <c r="B23" s="21" t="s">
        <v>21</v>
      </c>
      <c r="C23" s="22" t="s">
        <v>22</v>
      </c>
      <c r="D23" s="22" t="s">
        <v>45</v>
      </c>
      <c r="E23" s="22" t="s">
        <v>27</v>
      </c>
      <c r="F23" s="22" t="s">
        <v>24</v>
      </c>
      <c r="G23" s="22" t="s">
        <v>23</v>
      </c>
      <c r="H23" s="22" t="s">
        <v>25</v>
      </c>
      <c r="I23" s="23" t="s">
        <v>30</v>
      </c>
      <c r="J23" s="29" t="n">
        <f aca="false">J24</f>
        <v>1850</v>
      </c>
      <c r="K23" s="19"/>
      <c r="L23" s="27"/>
      <c r="M23" s="27"/>
    </row>
    <row r="24" customFormat="false" ht="63" hidden="false" customHeight="false" outlineLevel="0" collapsed="false">
      <c r="A24" s="30" t="s">
        <v>47</v>
      </c>
      <c r="B24" s="21" t="s">
        <v>21</v>
      </c>
      <c r="C24" s="22" t="s">
        <v>22</v>
      </c>
      <c r="D24" s="22" t="s">
        <v>45</v>
      </c>
      <c r="E24" s="22" t="s">
        <v>27</v>
      </c>
      <c r="F24" s="22" t="s">
        <v>37</v>
      </c>
      <c r="G24" s="22" t="s">
        <v>48</v>
      </c>
      <c r="H24" s="22" t="s">
        <v>25</v>
      </c>
      <c r="I24" s="23" t="s">
        <v>30</v>
      </c>
      <c r="J24" s="29" t="n">
        <v>1850</v>
      </c>
      <c r="K24" s="19"/>
      <c r="L24" s="27"/>
      <c r="M24" s="27"/>
    </row>
    <row r="25" customFormat="false" ht="15.75" hidden="false" customHeight="false" outlineLevel="0" collapsed="false">
      <c r="A25" s="28" t="s">
        <v>49</v>
      </c>
      <c r="B25" s="21" t="s">
        <v>21</v>
      </c>
      <c r="C25" s="22" t="s">
        <v>22</v>
      </c>
      <c r="D25" s="22" t="s">
        <v>45</v>
      </c>
      <c r="E25" s="22" t="s">
        <v>45</v>
      </c>
      <c r="F25" s="22" t="s">
        <v>24</v>
      </c>
      <c r="G25" s="22" t="s">
        <v>23</v>
      </c>
      <c r="H25" s="22" t="s">
        <v>25</v>
      </c>
      <c r="I25" s="23" t="s">
        <v>30</v>
      </c>
      <c r="J25" s="29" t="n">
        <f aca="false">J26+J28</f>
        <v>12600</v>
      </c>
      <c r="K25" s="19"/>
      <c r="L25" s="27"/>
      <c r="M25" s="27"/>
    </row>
    <row r="26" customFormat="false" ht="15.75" hidden="false" customHeight="false" outlineLevel="0" collapsed="false">
      <c r="A26" s="30" t="s">
        <v>50</v>
      </c>
      <c r="B26" s="21" t="s">
        <v>21</v>
      </c>
      <c r="C26" s="22" t="s">
        <v>22</v>
      </c>
      <c r="D26" s="22" t="s">
        <v>45</v>
      </c>
      <c r="E26" s="22" t="s">
        <v>45</v>
      </c>
      <c r="F26" s="22" t="s">
        <v>37</v>
      </c>
      <c r="G26" s="22" t="s">
        <v>23</v>
      </c>
      <c r="H26" s="22" t="s">
        <v>25</v>
      </c>
      <c r="I26" s="23" t="s">
        <v>30</v>
      </c>
      <c r="J26" s="29" t="n">
        <f aca="false">J27</f>
        <v>5500</v>
      </c>
      <c r="K26" s="19"/>
      <c r="L26" s="27"/>
      <c r="M26" s="27"/>
    </row>
    <row r="27" customFormat="false" ht="47.25" hidden="false" customHeight="false" outlineLevel="0" collapsed="false">
      <c r="A27" s="32" t="s">
        <v>51</v>
      </c>
      <c r="B27" s="21" t="s">
        <v>21</v>
      </c>
      <c r="C27" s="22" t="s">
        <v>22</v>
      </c>
      <c r="D27" s="22" t="s">
        <v>45</v>
      </c>
      <c r="E27" s="22" t="s">
        <v>45</v>
      </c>
      <c r="F27" s="22" t="s">
        <v>52</v>
      </c>
      <c r="G27" s="22" t="s">
        <v>48</v>
      </c>
      <c r="H27" s="22" t="s">
        <v>25</v>
      </c>
      <c r="I27" s="23" t="s">
        <v>30</v>
      </c>
      <c r="J27" s="29" t="n">
        <v>5500</v>
      </c>
      <c r="K27" s="19"/>
      <c r="L27" s="27"/>
      <c r="M27" s="27"/>
      <c r="N27" s="2" t="s">
        <v>35</v>
      </c>
    </row>
    <row r="28" customFormat="false" ht="15.75" hidden="false" customHeight="false" outlineLevel="0" collapsed="false">
      <c r="A28" s="30" t="s">
        <v>53</v>
      </c>
      <c r="B28" s="21" t="s">
        <v>21</v>
      </c>
      <c r="C28" s="22" t="s">
        <v>22</v>
      </c>
      <c r="D28" s="22" t="s">
        <v>45</v>
      </c>
      <c r="E28" s="22" t="s">
        <v>45</v>
      </c>
      <c r="F28" s="22" t="s">
        <v>54</v>
      </c>
      <c r="G28" s="22" t="s">
        <v>23</v>
      </c>
      <c r="H28" s="22" t="s">
        <v>25</v>
      </c>
      <c r="I28" s="23" t="s">
        <v>30</v>
      </c>
      <c r="J28" s="29" t="n">
        <f aca="false">J29</f>
        <v>7100</v>
      </c>
      <c r="K28" s="19"/>
      <c r="L28" s="27"/>
      <c r="M28" s="27"/>
    </row>
    <row r="29" customFormat="false" ht="47.25" hidden="false" customHeight="false" outlineLevel="0" collapsed="false">
      <c r="A29" s="32" t="s">
        <v>55</v>
      </c>
      <c r="B29" s="21" t="s">
        <v>21</v>
      </c>
      <c r="C29" s="22" t="s">
        <v>22</v>
      </c>
      <c r="D29" s="22" t="s">
        <v>45</v>
      </c>
      <c r="E29" s="22" t="s">
        <v>45</v>
      </c>
      <c r="F29" s="22" t="s">
        <v>56</v>
      </c>
      <c r="G29" s="22" t="s">
        <v>48</v>
      </c>
      <c r="H29" s="22" t="s">
        <v>25</v>
      </c>
      <c r="I29" s="23" t="s">
        <v>30</v>
      </c>
      <c r="J29" s="33" t="n">
        <v>7100</v>
      </c>
      <c r="K29" s="19"/>
      <c r="L29" s="27"/>
      <c r="M29" s="27"/>
      <c r="N29" s="2" t="s">
        <v>35</v>
      </c>
    </row>
    <row r="30" customFormat="false" ht="63" hidden="false" customHeight="false" outlineLevel="0" collapsed="false">
      <c r="A30" s="25" t="s">
        <v>57</v>
      </c>
      <c r="B30" s="21" t="s">
        <v>58</v>
      </c>
      <c r="C30" s="22" t="s">
        <v>22</v>
      </c>
      <c r="D30" s="22" t="s">
        <v>59</v>
      </c>
      <c r="E30" s="22" t="s">
        <v>23</v>
      </c>
      <c r="F30" s="22" t="s">
        <v>24</v>
      </c>
      <c r="G30" s="22" t="s">
        <v>23</v>
      </c>
      <c r="H30" s="22" t="s">
        <v>25</v>
      </c>
      <c r="I30" s="23" t="s">
        <v>24</v>
      </c>
      <c r="J30" s="26" t="n">
        <f aca="false">J31</f>
        <v>3.3</v>
      </c>
      <c r="K30" s="19"/>
      <c r="L30" s="27"/>
      <c r="M30" s="27"/>
      <c r="N30" s="2" t="s">
        <v>35</v>
      </c>
    </row>
    <row r="31" customFormat="false" ht="141.75" hidden="false" customHeight="false" outlineLevel="0" collapsed="false">
      <c r="A31" s="28" t="s">
        <v>60</v>
      </c>
      <c r="B31" s="21" t="s">
        <v>58</v>
      </c>
      <c r="C31" s="22" t="s">
        <v>22</v>
      </c>
      <c r="D31" s="22" t="s">
        <v>59</v>
      </c>
      <c r="E31" s="22" t="s">
        <v>61</v>
      </c>
      <c r="F31" s="22" t="s">
        <v>24</v>
      </c>
      <c r="G31" s="22" t="s">
        <v>23</v>
      </c>
      <c r="H31" s="22" t="s">
        <v>25</v>
      </c>
      <c r="I31" s="23" t="s">
        <v>62</v>
      </c>
      <c r="J31" s="29" t="n">
        <f aca="false">J32</f>
        <v>3.3</v>
      </c>
      <c r="K31" s="19"/>
      <c r="L31" s="27"/>
      <c r="M31" s="27"/>
    </row>
    <row r="32" customFormat="false" ht="110.25" hidden="false" customHeight="false" outlineLevel="0" collapsed="false">
      <c r="A32" s="30" t="s">
        <v>63</v>
      </c>
      <c r="B32" s="21" t="s">
        <v>58</v>
      </c>
      <c r="C32" s="22" t="s">
        <v>22</v>
      </c>
      <c r="D32" s="22" t="s">
        <v>59</v>
      </c>
      <c r="E32" s="22" t="s">
        <v>61</v>
      </c>
      <c r="F32" s="22" t="s">
        <v>54</v>
      </c>
      <c r="G32" s="22" t="s">
        <v>23</v>
      </c>
      <c r="H32" s="22" t="s">
        <v>25</v>
      </c>
      <c r="I32" s="23" t="s">
        <v>62</v>
      </c>
      <c r="J32" s="29" t="n">
        <f aca="false">J33</f>
        <v>3.3</v>
      </c>
      <c r="K32" s="19"/>
      <c r="L32" s="27"/>
      <c r="M32" s="27"/>
    </row>
    <row r="33" customFormat="false" ht="110.25" hidden="false" customHeight="false" outlineLevel="0" collapsed="false">
      <c r="A33" s="34" t="s">
        <v>64</v>
      </c>
      <c r="B33" s="21" t="s">
        <v>58</v>
      </c>
      <c r="C33" s="35" t="s">
        <v>22</v>
      </c>
      <c r="D33" s="35" t="s">
        <v>59</v>
      </c>
      <c r="E33" s="35" t="s">
        <v>61</v>
      </c>
      <c r="F33" s="35" t="s">
        <v>65</v>
      </c>
      <c r="G33" s="35" t="s">
        <v>48</v>
      </c>
      <c r="H33" s="35" t="s">
        <v>25</v>
      </c>
      <c r="I33" s="36" t="s">
        <v>62</v>
      </c>
      <c r="J33" s="37" t="n">
        <v>3.3</v>
      </c>
      <c r="K33" s="19"/>
      <c r="L33" s="27"/>
      <c r="M33" s="27"/>
    </row>
    <row r="34" customFormat="false" ht="47.25" hidden="false" customHeight="false" outlineLevel="0" collapsed="false">
      <c r="A34" s="38" t="s">
        <v>66</v>
      </c>
      <c r="B34" s="21" t="s">
        <v>58</v>
      </c>
      <c r="C34" s="35" t="s">
        <v>22</v>
      </c>
      <c r="D34" s="35" t="s">
        <v>67</v>
      </c>
      <c r="E34" s="35" t="s">
        <v>23</v>
      </c>
      <c r="F34" s="35" t="s">
        <v>24</v>
      </c>
      <c r="G34" s="35" t="s">
        <v>23</v>
      </c>
      <c r="H34" s="35" t="s">
        <v>25</v>
      </c>
      <c r="I34" s="36" t="s">
        <v>24</v>
      </c>
      <c r="J34" s="39" t="n">
        <f aca="false">J35</f>
        <v>320</v>
      </c>
      <c r="K34" s="19"/>
      <c r="L34" s="27"/>
      <c r="M34" s="27"/>
    </row>
    <row r="35" customFormat="false" ht="31.5" hidden="false" customHeight="false" outlineLevel="0" collapsed="false">
      <c r="A35" s="40" t="s">
        <v>68</v>
      </c>
      <c r="B35" s="21" t="s">
        <v>58</v>
      </c>
      <c r="C35" s="35" t="s">
        <v>22</v>
      </c>
      <c r="D35" s="35" t="s">
        <v>67</v>
      </c>
      <c r="E35" s="35" t="s">
        <v>27</v>
      </c>
      <c r="F35" s="35" t="s">
        <v>24</v>
      </c>
      <c r="G35" s="35" t="s">
        <v>23</v>
      </c>
      <c r="H35" s="35" t="s">
        <v>25</v>
      </c>
      <c r="I35" s="36" t="s">
        <v>69</v>
      </c>
      <c r="J35" s="37" t="n">
        <f aca="false">J36</f>
        <v>320</v>
      </c>
      <c r="K35" s="19"/>
      <c r="L35" s="27"/>
      <c r="M35" s="27"/>
      <c r="N35" s="2" t="s">
        <v>35</v>
      </c>
    </row>
    <row r="36" customFormat="false" ht="31.5" hidden="false" customHeight="false" outlineLevel="0" collapsed="false">
      <c r="A36" s="41" t="s">
        <v>70</v>
      </c>
      <c r="B36" s="21" t="s">
        <v>58</v>
      </c>
      <c r="C36" s="35" t="s">
        <v>22</v>
      </c>
      <c r="D36" s="35" t="s">
        <v>67</v>
      </c>
      <c r="E36" s="35" t="s">
        <v>27</v>
      </c>
      <c r="F36" s="35" t="s">
        <v>71</v>
      </c>
      <c r="G36" s="35" t="s">
        <v>23</v>
      </c>
      <c r="H36" s="35" t="s">
        <v>25</v>
      </c>
      <c r="I36" s="36" t="s">
        <v>69</v>
      </c>
      <c r="J36" s="37" t="n">
        <f aca="false">J37</f>
        <v>320</v>
      </c>
      <c r="K36" s="19"/>
      <c r="L36" s="27"/>
      <c r="M36" s="27"/>
    </row>
    <row r="37" customFormat="false" ht="47.25" hidden="false" customHeight="false" outlineLevel="0" collapsed="false">
      <c r="A37" s="34" t="s">
        <v>72</v>
      </c>
      <c r="B37" s="21" t="s">
        <v>58</v>
      </c>
      <c r="C37" s="35" t="s">
        <v>22</v>
      </c>
      <c r="D37" s="35" t="s">
        <v>67</v>
      </c>
      <c r="E37" s="35" t="s">
        <v>27</v>
      </c>
      <c r="F37" s="35" t="s">
        <v>73</v>
      </c>
      <c r="G37" s="35" t="s">
        <v>48</v>
      </c>
      <c r="H37" s="35" t="s">
        <v>25</v>
      </c>
      <c r="I37" s="36" t="s">
        <v>69</v>
      </c>
      <c r="J37" s="37" t="n">
        <v>320</v>
      </c>
      <c r="K37" s="19"/>
      <c r="L37" s="27"/>
      <c r="M37" s="27"/>
    </row>
    <row r="38" customFormat="false" ht="31.5" hidden="false" customHeight="false" outlineLevel="0" collapsed="false">
      <c r="A38" s="38" t="s">
        <v>74</v>
      </c>
      <c r="B38" s="21" t="s">
        <v>58</v>
      </c>
      <c r="C38" s="35" t="s">
        <v>22</v>
      </c>
      <c r="D38" s="35" t="s">
        <v>75</v>
      </c>
      <c r="E38" s="35" t="s">
        <v>23</v>
      </c>
      <c r="F38" s="35" t="s">
        <v>24</v>
      </c>
      <c r="G38" s="35" t="s">
        <v>23</v>
      </c>
      <c r="H38" s="35" t="s">
        <v>25</v>
      </c>
      <c r="I38" s="36" t="s">
        <v>24</v>
      </c>
      <c r="J38" s="39" t="n">
        <f aca="false">J39</f>
        <v>3000</v>
      </c>
      <c r="K38" s="19"/>
      <c r="L38" s="27"/>
      <c r="M38" s="27"/>
    </row>
    <row r="39" customFormat="false" ht="141.75" hidden="false" customHeight="false" outlineLevel="0" collapsed="false">
      <c r="A39" s="40" t="s">
        <v>76</v>
      </c>
      <c r="B39" s="21" t="s">
        <v>58</v>
      </c>
      <c r="C39" s="35" t="s">
        <v>22</v>
      </c>
      <c r="D39" s="35" t="s">
        <v>75</v>
      </c>
      <c r="E39" s="35" t="s">
        <v>29</v>
      </c>
      <c r="F39" s="35" t="s">
        <v>24</v>
      </c>
      <c r="G39" s="35" t="s">
        <v>23</v>
      </c>
      <c r="H39" s="35" t="s">
        <v>25</v>
      </c>
      <c r="I39" s="36" t="s">
        <v>77</v>
      </c>
      <c r="J39" s="37" t="n">
        <f aca="false">J40</f>
        <v>3000</v>
      </c>
      <c r="K39" s="19"/>
      <c r="L39" s="27"/>
      <c r="M39" s="27"/>
    </row>
    <row r="40" customFormat="false" ht="126" hidden="false" customHeight="false" outlineLevel="0" collapsed="false">
      <c r="A40" s="41" t="s">
        <v>78</v>
      </c>
      <c r="B40" s="21" t="s">
        <v>58</v>
      </c>
      <c r="C40" s="35" t="s">
        <v>22</v>
      </c>
      <c r="D40" s="35" t="s">
        <v>75</v>
      </c>
      <c r="E40" s="35" t="s">
        <v>29</v>
      </c>
      <c r="F40" s="35" t="s">
        <v>79</v>
      </c>
      <c r="G40" s="35" t="s">
        <v>48</v>
      </c>
      <c r="H40" s="35" t="s">
        <v>25</v>
      </c>
      <c r="I40" s="36" t="s">
        <v>77</v>
      </c>
      <c r="J40" s="37" t="n">
        <f aca="false">J41</f>
        <v>3000</v>
      </c>
      <c r="K40" s="19"/>
      <c r="L40" s="27"/>
      <c r="M40" s="27"/>
    </row>
    <row r="41" customFormat="false" ht="95.65" hidden="false" customHeight="false" outlineLevel="0" collapsed="false">
      <c r="A41" s="41" t="s">
        <v>80</v>
      </c>
      <c r="B41" s="21" t="s">
        <v>58</v>
      </c>
      <c r="C41" s="35" t="s">
        <v>22</v>
      </c>
      <c r="D41" s="35" t="s">
        <v>75</v>
      </c>
      <c r="E41" s="35" t="s">
        <v>29</v>
      </c>
      <c r="F41" s="35" t="s">
        <v>81</v>
      </c>
      <c r="G41" s="35" t="s">
        <v>48</v>
      </c>
      <c r="H41" s="35" t="s">
        <v>25</v>
      </c>
      <c r="I41" s="36" t="s">
        <v>77</v>
      </c>
      <c r="J41" s="37" t="n">
        <v>3000</v>
      </c>
      <c r="K41" s="19"/>
      <c r="L41" s="27"/>
      <c r="M41" s="27"/>
    </row>
    <row r="42" customFormat="false" ht="31.5" hidden="false" customHeight="false" outlineLevel="0" collapsed="false">
      <c r="A42" s="38" t="s">
        <v>82</v>
      </c>
      <c r="B42" s="21" t="s">
        <v>58</v>
      </c>
      <c r="C42" s="35" t="s">
        <v>22</v>
      </c>
      <c r="D42" s="35" t="s">
        <v>83</v>
      </c>
      <c r="E42" s="35" t="s">
        <v>23</v>
      </c>
      <c r="F42" s="35" t="s">
        <v>24</v>
      </c>
      <c r="G42" s="35" t="s">
        <v>23</v>
      </c>
      <c r="H42" s="35" t="s">
        <v>25</v>
      </c>
      <c r="I42" s="36" t="s">
        <v>24</v>
      </c>
      <c r="J42" s="39" t="n">
        <f aca="false">J43</f>
        <v>8</v>
      </c>
      <c r="K42" s="19"/>
      <c r="L42" s="27"/>
      <c r="M42" s="27"/>
      <c r="N42" s="2" t="s">
        <v>35</v>
      </c>
    </row>
    <row r="43" customFormat="false" ht="28.35" hidden="false" customHeight="false" outlineLevel="0" collapsed="false">
      <c r="A43" s="40" t="s">
        <v>84</v>
      </c>
      <c r="B43" s="21" t="s">
        <v>58</v>
      </c>
      <c r="C43" s="35" t="s">
        <v>22</v>
      </c>
      <c r="D43" s="35" t="s">
        <v>83</v>
      </c>
      <c r="E43" s="35" t="s">
        <v>48</v>
      </c>
      <c r="F43" s="35" t="s">
        <v>24</v>
      </c>
      <c r="G43" s="35" t="s">
        <v>23</v>
      </c>
      <c r="H43" s="35" t="s">
        <v>25</v>
      </c>
      <c r="I43" s="36" t="s">
        <v>85</v>
      </c>
      <c r="J43" s="37" t="n">
        <f aca="false">J44</f>
        <v>8</v>
      </c>
      <c r="K43" s="19"/>
      <c r="L43" s="27"/>
      <c r="M43" s="27"/>
    </row>
    <row r="44" customFormat="false" ht="148.35" hidden="false" customHeight="false" outlineLevel="0" collapsed="false">
      <c r="A44" s="42" t="s">
        <v>86</v>
      </c>
      <c r="B44" s="21" t="s">
        <v>58</v>
      </c>
      <c r="C44" s="35" t="s">
        <v>22</v>
      </c>
      <c r="D44" s="35" t="s">
        <v>83</v>
      </c>
      <c r="E44" s="35" t="s">
        <v>48</v>
      </c>
      <c r="F44" s="35" t="s">
        <v>87</v>
      </c>
      <c r="G44" s="35" t="s">
        <v>27</v>
      </c>
      <c r="H44" s="35" t="s">
        <v>88</v>
      </c>
      <c r="I44" s="36" t="s">
        <v>85</v>
      </c>
      <c r="J44" s="37" t="n">
        <v>8</v>
      </c>
      <c r="K44" s="19"/>
      <c r="L44" s="27"/>
      <c r="M44" s="27"/>
    </row>
    <row r="45" customFormat="false" ht="15.75" hidden="false" customHeight="false" outlineLevel="0" collapsed="false">
      <c r="A45" s="38" t="s">
        <v>89</v>
      </c>
      <c r="B45" s="21" t="s">
        <v>58</v>
      </c>
      <c r="C45" s="35" t="s">
        <v>22</v>
      </c>
      <c r="D45" s="35" t="s">
        <v>90</v>
      </c>
      <c r="E45" s="35" t="s">
        <v>23</v>
      </c>
      <c r="F45" s="35" t="s">
        <v>24</v>
      </c>
      <c r="G45" s="35" t="s">
        <v>23</v>
      </c>
      <c r="H45" s="35" t="s">
        <v>25</v>
      </c>
      <c r="I45" s="36" t="s">
        <v>24</v>
      </c>
      <c r="J45" s="43" t="n">
        <f aca="false">J46</f>
        <v>12</v>
      </c>
      <c r="K45" s="19"/>
      <c r="L45" s="27"/>
      <c r="M45" s="27"/>
    </row>
    <row r="46" customFormat="false" ht="15.75" hidden="false" customHeight="false" outlineLevel="0" collapsed="false">
      <c r="A46" s="40" t="s">
        <v>89</v>
      </c>
      <c r="B46" s="21" t="s">
        <v>58</v>
      </c>
      <c r="C46" s="35" t="s">
        <v>22</v>
      </c>
      <c r="D46" s="35" t="s">
        <v>90</v>
      </c>
      <c r="E46" s="35" t="s">
        <v>39</v>
      </c>
      <c r="F46" s="35" t="s">
        <v>24</v>
      </c>
      <c r="G46" s="35" t="s">
        <v>23</v>
      </c>
      <c r="H46" s="35" t="s">
        <v>25</v>
      </c>
      <c r="I46" s="36" t="s">
        <v>91</v>
      </c>
      <c r="J46" s="44" t="n">
        <f aca="false">J47</f>
        <v>12</v>
      </c>
      <c r="K46" s="19"/>
      <c r="L46" s="27"/>
      <c r="M46" s="27"/>
    </row>
    <row r="47" customFormat="false" ht="31.5" hidden="false" customHeight="false" outlineLevel="0" collapsed="false">
      <c r="A47" s="41" t="s">
        <v>92</v>
      </c>
      <c r="B47" s="21" t="s">
        <v>58</v>
      </c>
      <c r="C47" s="35" t="s">
        <v>22</v>
      </c>
      <c r="D47" s="35" t="s">
        <v>90</v>
      </c>
      <c r="E47" s="35" t="s">
        <v>39</v>
      </c>
      <c r="F47" s="35" t="s">
        <v>79</v>
      </c>
      <c r="G47" s="35" t="s">
        <v>48</v>
      </c>
      <c r="H47" s="35" t="s">
        <v>25</v>
      </c>
      <c r="I47" s="36" t="s">
        <v>91</v>
      </c>
      <c r="J47" s="44" t="n">
        <v>12</v>
      </c>
      <c r="K47" s="19"/>
      <c r="L47" s="27"/>
      <c r="M47" s="27"/>
      <c r="N47" s="2" t="s">
        <v>35</v>
      </c>
    </row>
    <row r="48" customFormat="false" ht="15.75" hidden="false" customHeight="false" outlineLevel="0" collapsed="false">
      <c r="A48" s="45" t="s">
        <v>93</v>
      </c>
      <c r="B48" s="21" t="s">
        <v>58</v>
      </c>
      <c r="C48" s="35" t="s">
        <v>94</v>
      </c>
      <c r="D48" s="35" t="s">
        <v>23</v>
      </c>
      <c r="E48" s="35" t="s">
        <v>23</v>
      </c>
      <c r="F48" s="35" t="s">
        <v>24</v>
      </c>
      <c r="G48" s="35" t="s">
        <v>23</v>
      </c>
      <c r="H48" s="35" t="s">
        <v>25</v>
      </c>
      <c r="I48" s="36" t="s">
        <v>24</v>
      </c>
      <c r="J48" s="46" t="n">
        <f aca="false">J49</f>
        <v>13718.00681</v>
      </c>
      <c r="K48" s="19"/>
      <c r="L48" s="27"/>
      <c r="M48" s="27"/>
    </row>
    <row r="49" customFormat="false" ht="47.25" hidden="false" customHeight="false" outlineLevel="0" collapsed="false">
      <c r="A49" s="38" t="s">
        <v>95</v>
      </c>
      <c r="B49" s="21" t="s">
        <v>58</v>
      </c>
      <c r="C49" s="35" t="s">
        <v>94</v>
      </c>
      <c r="D49" s="35" t="s">
        <v>29</v>
      </c>
      <c r="E49" s="35" t="s">
        <v>23</v>
      </c>
      <c r="F49" s="35" t="s">
        <v>24</v>
      </c>
      <c r="G49" s="35" t="s">
        <v>23</v>
      </c>
      <c r="H49" s="35" t="s">
        <v>25</v>
      </c>
      <c r="I49" s="36" t="s">
        <v>24</v>
      </c>
      <c r="J49" s="39" t="n">
        <f aca="false">J50+J59+J62+J57</f>
        <v>13718.00681</v>
      </c>
      <c r="K49" s="19"/>
      <c r="L49" s="27"/>
      <c r="M49" s="27"/>
    </row>
    <row r="50" customFormat="false" ht="31.5" hidden="false" customHeight="false" outlineLevel="0" collapsed="false">
      <c r="A50" s="47" t="s">
        <v>96</v>
      </c>
      <c r="B50" s="21" t="s">
        <v>58</v>
      </c>
      <c r="C50" s="35" t="s">
        <v>94</v>
      </c>
      <c r="D50" s="35" t="s">
        <v>29</v>
      </c>
      <c r="E50" s="35" t="s">
        <v>48</v>
      </c>
      <c r="F50" s="35" t="s">
        <v>24</v>
      </c>
      <c r="G50" s="35" t="s">
        <v>23</v>
      </c>
      <c r="H50" s="35" t="s">
        <v>25</v>
      </c>
      <c r="I50" s="36" t="s">
        <v>97</v>
      </c>
      <c r="J50" s="37" t="n">
        <f aca="false">J51+J53+J55</f>
        <v>10787.6</v>
      </c>
      <c r="K50" s="19"/>
      <c r="L50" s="27"/>
      <c r="M50" s="27"/>
    </row>
    <row r="51" customFormat="false" ht="31.5" hidden="false" customHeight="true" outlineLevel="0" collapsed="false">
      <c r="A51" s="41" t="s">
        <v>98</v>
      </c>
      <c r="B51" s="21" t="s">
        <v>58</v>
      </c>
      <c r="C51" s="35" t="s">
        <v>94</v>
      </c>
      <c r="D51" s="35" t="s">
        <v>29</v>
      </c>
      <c r="E51" s="35" t="s">
        <v>99</v>
      </c>
      <c r="F51" s="35" t="s">
        <v>100</v>
      </c>
      <c r="G51" s="35" t="s">
        <v>23</v>
      </c>
      <c r="H51" s="35" t="s">
        <v>25</v>
      </c>
      <c r="I51" s="36" t="s">
        <v>97</v>
      </c>
      <c r="J51" s="37" t="n">
        <f aca="false">J52</f>
        <v>10787.6</v>
      </c>
      <c r="K51" s="19"/>
      <c r="L51" s="27"/>
      <c r="M51" s="27"/>
      <c r="N51" s="48"/>
      <c r="O51" s="48"/>
      <c r="P51" s="48"/>
      <c r="Q51" s="48"/>
      <c r="R51" s="48"/>
      <c r="S51" s="48"/>
      <c r="T51" s="48"/>
      <c r="U51" s="48"/>
      <c r="V51" s="48"/>
    </row>
    <row r="52" customFormat="false" ht="41" hidden="false" customHeight="false" outlineLevel="0" collapsed="false">
      <c r="A52" s="34" t="s">
        <v>101</v>
      </c>
      <c r="B52" s="21" t="s">
        <v>58</v>
      </c>
      <c r="C52" s="35" t="s">
        <v>94</v>
      </c>
      <c r="D52" s="35" t="s">
        <v>29</v>
      </c>
      <c r="E52" s="35" t="s">
        <v>99</v>
      </c>
      <c r="F52" s="35" t="s">
        <v>100</v>
      </c>
      <c r="G52" s="35" t="s">
        <v>48</v>
      </c>
      <c r="H52" s="35" t="s">
        <v>25</v>
      </c>
      <c r="I52" s="36" t="s">
        <v>97</v>
      </c>
      <c r="J52" s="37" t="n">
        <v>10787.6</v>
      </c>
      <c r="K52" s="19"/>
      <c r="L52" s="27"/>
      <c r="M52" s="27"/>
    </row>
    <row r="53" customFormat="false" ht="47.25" hidden="false" customHeight="false" outlineLevel="0" collapsed="false">
      <c r="A53" s="41" t="s">
        <v>102</v>
      </c>
      <c r="B53" s="21" t="s">
        <v>58</v>
      </c>
      <c r="C53" s="35" t="s">
        <v>94</v>
      </c>
      <c r="D53" s="35" t="s">
        <v>29</v>
      </c>
      <c r="E53" s="35" t="s">
        <v>99</v>
      </c>
      <c r="F53" s="35" t="s">
        <v>103</v>
      </c>
      <c r="G53" s="35" t="s">
        <v>23</v>
      </c>
      <c r="H53" s="35" t="s">
        <v>25</v>
      </c>
      <c r="I53" s="36" t="s">
        <v>97</v>
      </c>
      <c r="J53" s="37" t="n">
        <f aca="false">J54</f>
        <v>0</v>
      </c>
      <c r="K53" s="19"/>
      <c r="L53" s="27"/>
      <c r="M53" s="27"/>
    </row>
    <row r="54" customFormat="false" ht="47.25" hidden="false" customHeight="false" outlineLevel="0" collapsed="false">
      <c r="A54" s="34" t="s">
        <v>102</v>
      </c>
      <c r="B54" s="21" t="s">
        <v>58</v>
      </c>
      <c r="C54" s="35" t="s">
        <v>94</v>
      </c>
      <c r="D54" s="35" t="s">
        <v>29</v>
      </c>
      <c r="E54" s="35" t="s">
        <v>99</v>
      </c>
      <c r="F54" s="35" t="s">
        <v>103</v>
      </c>
      <c r="G54" s="35" t="s">
        <v>48</v>
      </c>
      <c r="H54" s="35" t="s">
        <v>25</v>
      </c>
      <c r="I54" s="36" t="s">
        <v>97</v>
      </c>
      <c r="J54" s="33" t="n">
        <v>0</v>
      </c>
      <c r="K54" s="19"/>
      <c r="L54" s="27"/>
      <c r="M54" s="27"/>
    </row>
    <row r="55" customFormat="false" ht="53.95" hidden="false" customHeight="true" outlineLevel="0" collapsed="false">
      <c r="A55" s="41" t="s">
        <v>104</v>
      </c>
      <c r="B55" s="21" t="s">
        <v>58</v>
      </c>
      <c r="C55" s="35" t="s">
        <v>94</v>
      </c>
      <c r="D55" s="35" t="s">
        <v>29</v>
      </c>
      <c r="E55" s="35" t="s">
        <v>83</v>
      </c>
      <c r="F55" s="35" t="s">
        <v>100</v>
      </c>
      <c r="G55" s="35" t="s">
        <v>23</v>
      </c>
      <c r="H55" s="35" t="s">
        <v>25</v>
      </c>
      <c r="I55" s="36" t="s">
        <v>97</v>
      </c>
      <c r="J55" s="33" t="n">
        <f aca="false">J56</f>
        <v>0</v>
      </c>
      <c r="K55" s="19"/>
      <c r="L55" s="27"/>
      <c r="M55" s="27"/>
    </row>
    <row r="56" customFormat="false" ht="61.9" hidden="false" customHeight="true" outlineLevel="0" collapsed="false">
      <c r="A56" s="34" t="s">
        <v>104</v>
      </c>
      <c r="B56" s="21" t="s">
        <v>58</v>
      </c>
      <c r="C56" s="35" t="s">
        <v>94</v>
      </c>
      <c r="D56" s="35" t="s">
        <v>29</v>
      </c>
      <c r="E56" s="35" t="s">
        <v>83</v>
      </c>
      <c r="F56" s="35" t="s">
        <v>100</v>
      </c>
      <c r="G56" s="35" t="s">
        <v>48</v>
      </c>
      <c r="H56" s="35" t="s">
        <v>25</v>
      </c>
      <c r="I56" s="36" t="s">
        <v>97</v>
      </c>
      <c r="J56" s="33" t="n">
        <v>0</v>
      </c>
      <c r="K56" s="19"/>
      <c r="L56" s="27"/>
      <c r="M56" s="27"/>
    </row>
    <row r="57" customFormat="false" ht="40.5" hidden="false" customHeight="false" outlineLevel="0" collapsed="false">
      <c r="A57" s="40" t="s">
        <v>105</v>
      </c>
      <c r="B57" s="21" t="s">
        <v>58</v>
      </c>
      <c r="C57" s="35" t="s">
        <v>94</v>
      </c>
      <c r="D57" s="35" t="s">
        <v>29</v>
      </c>
      <c r="E57" s="35" t="s">
        <v>106</v>
      </c>
      <c r="F57" s="35" t="s">
        <v>24</v>
      </c>
      <c r="G57" s="35" t="s">
        <v>23</v>
      </c>
      <c r="H57" s="35" t="s">
        <v>25</v>
      </c>
      <c r="I57" s="36" t="s">
        <v>24</v>
      </c>
      <c r="J57" s="33" t="n">
        <f aca="false">J58</f>
        <v>0</v>
      </c>
      <c r="K57" s="19"/>
      <c r="L57" s="27"/>
      <c r="M57" s="27"/>
    </row>
    <row r="58" customFormat="false" ht="42.85" hidden="false" customHeight="true" outlineLevel="0" collapsed="false">
      <c r="A58" s="34" t="s">
        <v>107</v>
      </c>
      <c r="B58" s="21" t="s">
        <v>58</v>
      </c>
      <c r="C58" s="35" t="s">
        <v>94</v>
      </c>
      <c r="D58" s="35" t="s">
        <v>29</v>
      </c>
      <c r="E58" s="35" t="s">
        <v>106</v>
      </c>
      <c r="F58" s="35" t="s">
        <v>108</v>
      </c>
      <c r="G58" s="35" t="s">
        <v>48</v>
      </c>
      <c r="H58" s="35" t="s">
        <v>25</v>
      </c>
      <c r="I58" s="36" t="s">
        <v>97</v>
      </c>
      <c r="J58" s="33" t="n">
        <v>0</v>
      </c>
      <c r="K58" s="19"/>
      <c r="L58" s="27"/>
      <c r="M58" s="27"/>
    </row>
    <row r="59" customFormat="false" ht="31.5" hidden="false" customHeight="false" outlineLevel="0" collapsed="false">
      <c r="A59" s="47" t="s">
        <v>109</v>
      </c>
      <c r="B59" s="21" t="s">
        <v>58</v>
      </c>
      <c r="C59" s="35" t="s">
        <v>94</v>
      </c>
      <c r="D59" s="35" t="s">
        <v>29</v>
      </c>
      <c r="E59" s="35" t="s">
        <v>110</v>
      </c>
      <c r="F59" s="35" t="s">
        <v>24</v>
      </c>
      <c r="G59" s="35" t="s">
        <v>23</v>
      </c>
      <c r="H59" s="35" t="s">
        <v>25</v>
      </c>
      <c r="I59" s="36" t="s">
        <v>97</v>
      </c>
      <c r="J59" s="37" t="n">
        <f aca="false">J60</f>
        <v>405.208</v>
      </c>
      <c r="K59" s="19"/>
      <c r="L59" s="27"/>
      <c r="M59" s="27"/>
    </row>
    <row r="60" customFormat="false" ht="47.25" hidden="false" customHeight="false" outlineLevel="0" collapsed="false">
      <c r="A60" s="41" t="s">
        <v>111</v>
      </c>
      <c r="B60" s="21" t="s">
        <v>58</v>
      </c>
      <c r="C60" s="35" t="s">
        <v>94</v>
      </c>
      <c r="D60" s="35" t="s">
        <v>29</v>
      </c>
      <c r="E60" s="35" t="s">
        <v>112</v>
      </c>
      <c r="F60" s="35" t="s">
        <v>113</v>
      </c>
      <c r="G60" s="35" t="s">
        <v>23</v>
      </c>
      <c r="H60" s="35" t="s">
        <v>25</v>
      </c>
      <c r="I60" s="36" t="s">
        <v>97</v>
      </c>
      <c r="J60" s="37" t="n">
        <f aca="false">J61</f>
        <v>405.208</v>
      </c>
      <c r="K60" s="19"/>
      <c r="L60" s="27"/>
      <c r="M60" s="27"/>
    </row>
    <row r="61" customFormat="false" ht="53.7" hidden="false" customHeight="false" outlineLevel="0" collapsed="false">
      <c r="A61" s="34" t="s">
        <v>114</v>
      </c>
      <c r="B61" s="21" t="s">
        <v>58</v>
      </c>
      <c r="C61" s="35" t="s">
        <v>94</v>
      </c>
      <c r="D61" s="35" t="s">
        <v>29</v>
      </c>
      <c r="E61" s="35" t="s">
        <v>112</v>
      </c>
      <c r="F61" s="35" t="s">
        <v>113</v>
      </c>
      <c r="G61" s="35" t="s">
        <v>48</v>
      </c>
      <c r="H61" s="35" t="s">
        <v>25</v>
      </c>
      <c r="I61" s="36" t="s">
        <v>97</v>
      </c>
      <c r="J61" s="33" t="n">
        <v>405.208</v>
      </c>
      <c r="K61" s="49"/>
      <c r="L61" s="27"/>
      <c r="M61" s="27"/>
      <c r="N61" s="50"/>
      <c r="O61" s="50"/>
      <c r="P61" s="50"/>
      <c r="Q61" s="50"/>
      <c r="R61" s="50"/>
      <c r="S61" s="50"/>
      <c r="T61" s="50"/>
      <c r="U61" s="50"/>
      <c r="V61" s="50"/>
    </row>
    <row r="62" customFormat="false" ht="47.25" hidden="false" customHeight="false" outlineLevel="0" collapsed="false">
      <c r="A62" s="47" t="s">
        <v>115</v>
      </c>
      <c r="B62" s="21" t="s">
        <v>58</v>
      </c>
      <c r="C62" s="35" t="s">
        <v>94</v>
      </c>
      <c r="D62" s="35" t="s">
        <v>29</v>
      </c>
      <c r="E62" s="35" t="s">
        <v>116</v>
      </c>
      <c r="F62" s="35" t="s">
        <v>24</v>
      </c>
      <c r="G62" s="35" t="s">
        <v>23</v>
      </c>
      <c r="H62" s="35" t="s">
        <v>25</v>
      </c>
      <c r="I62" s="36" t="s">
        <v>97</v>
      </c>
      <c r="J62" s="37" t="n">
        <f aca="false">J63</f>
        <v>2525.19881</v>
      </c>
      <c r="K62" s="19"/>
      <c r="L62" s="27"/>
      <c r="M62" s="27"/>
    </row>
    <row r="63" customFormat="false" ht="31.5" hidden="false" customHeight="false" outlineLevel="0" collapsed="false">
      <c r="A63" s="41" t="s">
        <v>117</v>
      </c>
      <c r="B63" s="21" t="s">
        <v>58</v>
      </c>
      <c r="C63" s="35" t="s">
        <v>94</v>
      </c>
      <c r="D63" s="35" t="s">
        <v>29</v>
      </c>
      <c r="E63" s="35" t="s">
        <v>116</v>
      </c>
      <c r="F63" s="35" t="s">
        <v>79</v>
      </c>
      <c r="G63" s="35" t="s">
        <v>23</v>
      </c>
      <c r="H63" s="35" t="s">
        <v>25</v>
      </c>
      <c r="I63" s="36" t="s">
        <v>97</v>
      </c>
      <c r="J63" s="37" t="n">
        <f aca="false">J64</f>
        <v>2525.19881</v>
      </c>
      <c r="K63" s="19"/>
      <c r="L63" s="27"/>
      <c r="M63" s="27"/>
    </row>
    <row r="64" customFormat="false" ht="47.25" hidden="false" customHeight="false" outlineLevel="0" collapsed="false">
      <c r="A64" s="34" t="s">
        <v>118</v>
      </c>
      <c r="B64" s="21" t="s">
        <v>58</v>
      </c>
      <c r="C64" s="35" t="s">
        <v>94</v>
      </c>
      <c r="D64" s="35" t="s">
        <v>29</v>
      </c>
      <c r="E64" s="35" t="s">
        <v>116</v>
      </c>
      <c r="F64" s="35" t="s">
        <v>119</v>
      </c>
      <c r="G64" s="35" t="s">
        <v>48</v>
      </c>
      <c r="H64" s="35" t="s">
        <v>25</v>
      </c>
      <c r="I64" s="36" t="s">
        <v>97</v>
      </c>
      <c r="J64" s="33" t="n">
        <v>2525.19881</v>
      </c>
      <c r="K64" s="19"/>
      <c r="L64" s="27"/>
      <c r="M64" s="27"/>
      <c r="O64" s="2" t="n">
        <v>2525.19881</v>
      </c>
    </row>
    <row r="65" customFormat="false" ht="15.75" hidden="false" customHeight="false" outlineLevel="0" collapsed="false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3" t="n">
        <f aca="false">K64</f>
        <v>0</v>
      </c>
      <c r="L65" s="53" t="n">
        <f aca="false">SUM(L13:L64)</f>
        <v>0</v>
      </c>
    </row>
    <row r="66" customFormat="false" ht="15.75" hidden="false" customHeight="false" outlineLevel="0" collapsed="false">
      <c r="A66" s="51"/>
      <c r="B66" s="52"/>
      <c r="C66" s="52"/>
      <c r="D66" s="52"/>
      <c r="E66" s="52"/>
      <c r="F66" s="52"/>
      <c r="G66" s="52"/>
      <c r="H66" s="52"/>
      <c r="I66" s="52"/>
      <c r="J66" s="52"/>
    </row>
    <row r="67" customFormat="false" ht="15.75" hidden="false" customHeight="false" outlineLevel="0" collapsed="false">
      <c r="A67" s="51"/>
      <c r="B67" s="52"/>
      <c r="C67" s="52"/>
      <c r="D67" s="52"/>
      <c r="E67" s="52"/>
      <c r="F67" s="52"/>
      <c r="G67" s="52"/>
      <c r="H67" s="52"/>
      <c r="I67" s="52"/>
      <c r="J67" s="52"/>
    </row>
    <row r="68" customFormat="false" ht="15.75" hidden="false" customHeight="false" outlineLevel="0" collapsed="false">
      <c r="A68" s="51"/>
      <c r="B68" s="52"/>
      <c r="C68" s="52"/>
      <c r="D68" s="52"/>
      <c r="E68" s="52"/>
      <c r="F68" s="52"/>
      <c r="G68" s="52"/>
      <c r="H68" s="52"/>
      <c r="I68" s="52"/>
      <c r="J68" s="52"/>
    </row>
    <row r="69" customFormat="false" ht="15.75" hidden="false" customHeight="false" outlineLevel="0" collapsed="false">
      <c r="A69" s="51"/>
      <c r="B69" s="52"/>
      <c r="C69" s="52"/>
      <c r="D69" s="52"/>
      <c r="E69" s="52"/>
      <c r="F69" s="52"/>
      <c r="G69" s="52"/>
      <c r="H69" s="52"/>
      <c r="I69" s="52"/>
      <c r="J69" s="52"/>
    </row>
    <row r="70" customFormat="false" ht="15.75" hidden="false" customHeight="false" outlineLevel="0" collapsed="false">
      <c r="A70" s="51"/>
      <c r="B70" s="52"/>
      <c r="C70" s="52"/>
      <c r="D70" s="52"/>
      <c r="E70" s="52"/>
      <c r="F70" s="52"/>
      <c r="G70" s="52"/>
      <c r="H70" s="52"/>
      <c r="I70" s="52"/>
      <c r="J70" s="52"/>
    </row>
    <row r="71" customFormat="false" ht="15.75" hidden="false" customHeight="false" outlineLevel="0" collapsed="false">
      <c r="A71" s="51"/>
      <c r="B71" s="52"/>
      <c r="C71" s="52"/>
      <c r="D71" s="52"/>
      <c r="E71" s="52"/>
      <c r="F71" s="52"/>
      <c r="G71" s="52"/>
      <c r="H71" s="52"/>
      <c r="I71" s="52"/>
      <c r="J71" s="52"/>
    </row>
    <row r="72" customFormat="false" ht="15.75" hidden="false" customHeight="false" outlineLevel="0" collapsed="false">
      <c r="A72" s="51"/>
      <c r="B72" s="52"/>
      <c r="C72" s="52"/>
      <c r="D72" s="52"/>
      <c r="E72" s="52"/>
      <c r="F72" s="52"/>
      <c r="G72" s="52"/>
      <c r="H72" s="52"/>
      <c r="I72" s="52"/>
      <c r="J72" s="52"/>
    </row>
    <row r="73" customFormat="false" ht="15.75" hidden="false" customHeight="false" outlineLevel="0" collapsed="false">
      <c r="A73" s="51"/>
      <c r="B73" s="52"/>
      <c r="C73" s="52"/>
      <c r="D73" s="52"/>
      <c r="E73" s="52"/>
      <c r="F73" s="52"/>
      <c r="G73" s="52"/>
      <c r="H73" s="52"/>
      <c r="I73" s="52"/>
      <c r="J73" s="52"/>
    </row>
    <row r="74" customFormat="false" ht="15.75" hidden="false" customHeight="false" outlineLevel="0" collapsed="false">
      <c r="A74" s="51"/>
      <c r="B74" s="52"/>
      <c r="C74" s="52"/>
      <c r="D74" s="52"/>
      <c r="E74" s="52"/>
      <c r="F74" s="52"/>
      <c r="G74" s="52"/>
      <c r="H74" s="52"/>
      <c r="I74" s="52"/>
      <c r="J74" s="52"/>
    </row>
    <row r="75" customFormat="false" ht="15.75" hidden="false" customHeight="false" outlineLevel="0" collapsed="false">
      <c r="A75" s="51"/>
      <c r="B75" s="52"/>
      <c r="C75" s="52"/>
      <c r="D75" s="52"/>
      <c r="E75" s="52"/>
      <c r="F75" s="52"/>
      <c r="G75" s="52"/>
      <c r="H75" s="52"/>
      <c r="I75" s="52"/>
      <c r="J75" s="52"/>
    </row>
    <row r="76" customFormat="false" ht="15.75" hidden="false" customHeight="false" outlineLevel="0" collapsed="false">
      <c r="A76" s="51"/>
      <c r="B76" s="52"/>
      <c r="C76" s="52"/>
      <c r="D76" s="52"/>
      <c r="E76" s="52"/>
      <c r="F76" s="52"/>
      <c r="G76" s="52"/>
      <c r="H76" s="52"/>
      <c r="I76" s="52"/>
      <c r="J76" s="52"/>
    </row>
    <row r="77" customFormat="false" ht="15.75" hidden="false" customHeight="false" outlineLevel="0" collapsed="false">
      <c r="A77" s="51"/>
      <c r="B77" s="52"/>
      <c r="C77" s="52"/>
      <c r="D77" s="52"/>
      <c r="E77" s="52"/>
      <c r="F77" s="52"/>
      <c r="G77" s="52"/>
      <c r="H77" s="52"/>
      <c r="I77" s="52"/>
      <c r="J77" s="52"/>
    </row>
    <row r="78" customFormat="false" ht="15.75" hidden="false" customHeight="false" outlineLevel="0" collapsed="false">
      <c r="A78" s="51"/>
      <c r="B78" s="52"/>
      <c r="C78" s="52"/>
      <c r="D78" s="52"/>
      <c r="E78" s="52"/>
      <c r="F78" s="52"/>
      <c r="G78" s="52"/>
      <c r="H78" s="52"/>
      <c r="I78" s="52"/>
      <c r="J78" s="52"/>
    </row>
    <row r="79" customFormat="false" ht="15.75" hidden="false" customHeight="false" outlineLevel="0" collapsed="false">
      <c r="A79" s="51"/>
      <c r="B79" s="52"/>
      <c r="C79" s="52"/>
      <c r="D79" s="52"/>
      <c r="E79" s="52"/>
      <c r="F79" s="52"/>
      <c r="G79" s="52"/>
      <c r="H79" s="52"/>
      <c r="I79" s="52"/>
      <c r="J79" s="52"/>
    </row>
    <row r="80" customFormat="false" ht="15.75" hidden="false" customHeight="false" outlineLevel="0" collapsed="false">
      <c r="A80" s="51"/>
      <c r="B80" s="52"/>
      <c r="C80" s="52"/>
      <c r="D80" s="52"/>
      <c r="E80" s="52"/>
      <c r="F80" s="52"/>
      <c r="G80" s="52"/>
      <c r="H80" s="52"/>
      <c r="I80" s="52"/>
      <c r="J80" s="52"/>
    </row>
    <row r="81" customFormat="false" ht="15.75" hidden="false" customHeight="false" outlineLevel="0" collapsed="false">
      <c r="A81" s="51"/>
      <c r="B81" s="52"/>
      <c r="C81" s="52"/>
      <c r="D81" s="52"/>
      <c r="E81" s="52"/>
      <c r="F81" s="52"/>
      <c r="G81" s="52"/>
      <c r="H81" s="52"/>
      <c r="I81" s="52"/>
      <c r="J81" s="52"/>
    </row>
    <row r="82" customFormat="false" ht="15.75" hidden="false" customHeight="false" outlineLevel="0" collapsed="false">
      <c r="A82" s="51"/>
      <c r="B82" s="52"/>
      <c r="C82" s="52"/>
      <c r="D82" s="52"/>
      <c r="E82" s="52"/>
      <c r="F82" s="52"/>
      <c r="G82" s="52"/>
      <c r="H82" s="52"/>
      <c r="I82" s="52"/>
      <c r="J82" s="52"/>
    </row>
    <row r="83" customFormat="false" ht="15.75" hidden="false" customHeight="false" outlineLevel="0" collapsed="false">
      <c r="A83" s="51"/>
      <c r="B83" s="52"/>
      <c r="C83" s="52"/>
      <c r="D83" s="52"/>
      <c r="E83" s="52"/>
      <c r="F83" s="52"/>
      <c r="G83" s="52"/>
      <c r="H83" s="52"/>
      <c r="I83" s="52"/>
      <c r="J83" s="52"/>
    </row>
    <row r="84" customFormat="false" ht="15.75" hidden="false" customHeight="false" outlineLevel="0" collapsed="false">
      <c r="A84" s="51"/>
      <c r="B84" s="52"/>
      <c r="C84" s="52"/>
      <c r="D84" s="52"/>
      <c r="E84" s="52"/>
      <c r="F84" s="52"/>
      <c r="G84" s="52"/>
      <c r="H84" s="52"/>
      <c r="I84" s="52"/>
      <c r="J84" s="52"/>
    </row>
    <row r="85" customFormat="false" ht="15.75" hidden="false" customHeight="false" outlineLevel="0" collapsed="false">
      <c r="A85" s="51"/>
      <c r="B85" s="52"/>
      <c r="C85" s="52"/>
      <c r="D85" s="52"/>
      <c r="E85" s="52"/>
      <c r="F85" s="52"/>
      <c r="G85" s="52"/>
      <c r="H85" s="52"/>
      <c r="I85" s="52"/>
      <c r="J85" s="52"/>
    </row>
    <row r="86" customFormat="false" ht="15.75" hidden="false" customHeight="false" outlineLevel="0" collapsed="false">
      <c r="A86" s="51"/>
      <c r="B86" s="52"/>
      <c r="C86" s="52"/>
      <c r="D86" s="52"/>
      <c r="E86" s="52"/>
      <c r="F86" s="52"/>
      <c r="G86" s="52"/>
      <c r="H86" s="52"/>
      <c r="I86" s="52"/>
      <c r="J86" s="52"/>
    </row>
    <row r="87" customFormat="false" ht="15.75" hidden="false" customHeight="false" outlineLevel="0" collapsed="false">
      <c r="A87" s="51"/>
      <c r="B87" s="52"/>
      <c r="C87" s="52"/>
      <c r="D87" s="52"/>
      <c r="E87" s="52"/>
      <c r="F87" s="52"/>
      <c r="G87" s="52"/>
      <c r="H87" s="52"/>
      <c r="I87" s="52"/>
      <c r="J87" s="52"/>
    </row>
    <row r="88" customFormat="false" ht="15.75" hidden="false" customHeight="false" outlineLevel="0" collapsed="false">
      <c r="A88" s="51"/>
      <c r="B88" s="52"/>
      <c r="C88" s="52"/>
      <c r="D88" s="52"/>
      <c r="E88" s="52"/>
      <c r="F88" s="52"/>
      <c r="G88" s="52"/>
      <c r="H88" s="52"/>
      <c r="I88" s="52"/>
      <c r="J88" s="52"/>
    </row>
    <row r="89" customFormat="false" ht="15.75" hidden="false" customHeight="false" outlineLevel="0" collapsed="false">
      <c r="A89" s="51"/>
      <c r="B89" s="52"/>
      <c r="C89" s="52"/>
      <c r="D89" s="52"/>
      <c r="E89" s="52"/>
      <c r="F89" s="52"/>
      <c r="G89" s="52"/>
      <c r="H89" s="52"/>
      <c r="I89" s="52"/>
      <c r="J89" s="52"/>
    </row>
    <row r="90" customFormat="false" ht="15.75" hidden="false" customHeight="false" outlineLevel="0" collapsed="false">
      <c r="A90" s="51"/>
      <c r="B90" s="52"/>
      <c r="C90" s="52"/>
      <c r="D90" s="52"/>
      <c r="E90" s="52"/>
      <c r="F90" s="52"/>
      <c r="G90" s="52"/>
      <c r="H90" s="52"/>
      <c r="I90" s="52"/>
      <c r="J90" s="52"/>
    </row>
    <row r="91" customFormat="false" ht="15.75" hidden="false" customHeight="false" outlineLevel="0" collapsed="false">
      <c r="A91" s="51"/>
      <c r="B91" s="52"/>
      <c r="C91" s="52"/>
      <c r="D91" s="52"/>
      <c r="E91" s="52"/>
      <c r="F91" s="52"/>
      <c r="G91" s="52"/>
      <c r="H91" s="52"/>
      <c r="I91" s="52"/>
      <c r="J91" s="52"/>
    </row>
    <row r="92" customFormat="false" ht="15.75" hidden="false" customHeight="false" outlineLevel="0" collapsed="false">
      <c r="A92" s="51"/>
      <c r="B92" s="52"/>
      <c r="C92" s="52"/>
      <c r="D92" s="52"/>
      <c r="E92" s="52"/>
      <c r="F92" s="52"/>
      <c r="G92" s="52"/>
      <c r="H92" s="52"/>
      <c r="I92" s="52"/>
      <c r="J92" s="52"/>
    </row>
    <row r="93" customFormat="false" ht="15.75" hidden="false" customHeight="false" outlineLevel="0" collapsed="false">
      <c r="A93" s="51"/>
      <c r="B93" s="52"/>
      <c r="C93" s="52"/>
      <c r="D93" s="52"/>
      <c r="E93" s="52"/>
      <c r="F93" s="52"/>
      <c r="G93" s="52"/>
      <c r="H93" s="52"/>
      <c r="I93" s="52"/>
      <c r="J93" s="52"/>
    </row>
    <row r="94" customFormat="false" ht="15.75" hidden="false" customHeight="false" outlineLevel="0" collapsed="false">
      <c r="A94" s="51"/>
      <c r="B94" s="52"/>
      <c r="C94" s="52"/>
      <c r="D94" s="52"/>
      <c r="E94" s="52"/>
      <c r="F94" s="52"/>
      <c r="G94" s="52"/>
      <c r="H94" s="52"/>
      <c r="I94" s="52"/>
      <c r="J94" s="52"/>
    </row>
    <row r="95" customFormat="false" ht="15.75" hidden="false" customHeight="false" outlineLevel="0" collapsed="false">
      <c r="A95" s="51"/>
      <c r="B95" s="52"/>
      <c r="C95" s="52"/>
      <c r="D95" s="52"/>
      <c r="E95" s="52"/>
      <c r="F95" s="52"/>
      <c r="G95" s="52"/>
      <c r="H95" s="52"/>
      <c r="I95" s="52"/>
      <c r="J95" s="52"/>
    </row>
    <row r="96" customFormat="false" ht="15.75" hidden="false" customHeight="false" outlineLevel="0" collapsed="false">
      <c r="A96" s="51"/>
      <c r="B96" s="52"/>
      <c r="C96" s="52"/>
      <c r="D96" s="52"/>
      <c r="E96" s="52"/>
      <c r="F96" s="52"/>
      <c r="G96" s="52"/>
      <c r="H96" s="52"/>
      <c r="I96" s="52"/>
      <c r="J96" s="52"/>
    </row>
    <row r="97" customFormat="false" ht="15.75" hidden="false" customHeight="false" outlineLevel="0" collapsed="false">
      <c r="A97" s="51"/>
      <c r="B97" s="52"/>
      <c r="C97" s="52"/>
      <c r="D97" s="52"/>
      <c r="E97" s="52"/>
      <c r="F97" s="52"/>
      <c r="G97" s="52"/>
      <c r="H97" s="52"/>
      <c r="I97" s="52"/>
      <c r="J97" s="52"/>
    </row>
    <row r="98" customFormat="false" ht="15.75" hidden="false" customHeight="false" outlineLevel="0" collapsed="false">
      <c r="A98" s="51"/>
      <c r="B98" s="52"/>
      <c r="C98" s="52"/>
      <c r="D98" s="52"/>
      <c r="E98" s="52"/>
      <c r="F98" s="52"/>
      <c r="G98" s="52"/>
      <c r="H98" s="52"/>
      <c r="I98" s="52"/>
      <c r="J98" s="52"/>
    </row>
    <row r="99" customFormat="false" ht="15.75" hidden="false" customHeight="false" outlineLevel="0" collapsed="false">
      <c r="A99" s="51"/>
      <c r="B99" s="52"/>
      <c r="C99" s="52"/>
      <c r="D99" s="52"/>
      <c r="E99" s="52"/>
      <c r="F99" s="52"/>
      <c r="G99" s="52"/>
      <c r="H99" s="52"/>
      <c r="I99" s="52"/>
      <c r="J99" s="52"/>
    </row>
    <row r="100" customFormat="false" ht="15.75" hidden="false" customHeight="false" outlineLevel="0" collapsed="false">
      <c r="A100" s="51"/>
      <c r="B100" s="52"/>
      <c r="C100" s="52"/>
      <c r="D100" s="52"/>
      <c r="E100" s="52"/>
      <c r="F100" s="52"/>
      <c r="G100" s="52"/>
      <c r="H100" s="52"/>
      <c r="I100" s="52"/>
      <c r="J100" s="52"/>
    </row>
    <row r="101" customFormat="false" ht="15.75" hidden="false" customHeight="false" outlineLevel="0" collapsed="false">
      <c r="A101" s="51"/>
      <c r="B101" s="52"/>
      <c r="C101" s="52"/>
      <c r="D101" s="52"/>
      <c r="E101" s="52"/>
      <c r="F101" s="52"/>
      <c r="G101" s="52"/>
      <c r="H101" s="52"/>
      <c r="I101" s="52"/>
      <c r="J101" s="52"/>
    </row>
    <row r="102" customFormat="false" ht="15.75" hidden="false" customHeight="false" outlineLevel="0" collapsed="false">
      <c r="A102" s="51"/>
      <c r="B102" s="52"/>
      <c r="C102" s="52"/>
      <c r="D102" s="52"/>
      <c r="E102" s="52"/>
      <c r="F102" s="52"/>
      <c r="G102" s="52"/>
      <c r="H102" s="52"/>
      <c r="I102" s="52"/>
      <c r="J102" s="52"/>
    </row>
    <row r="103" customFormat="false" ht="15.75" hidden="false" customHeight="false" outlineLevel="0" collapsed="false">
      <c r="A103" s="51"/>
      <c r="B103" s="52"/>
      <c r="C103" s="52"/>
      <c r="D103" s="52"/>
      <c r="E103" s="52"/>
      <c r="F103" s="52"/>
      <c r="G103" s="52"/>
      <c r="H103" s="52"/>
      <c r="I103" s="52"/>
      <c r="J103" s="52"/>
    </row>
    <row r="104" customFormat="false" ht="15.75" hidden="false" customHeight="false" outlineLevel="0" collapsed="false">
      <c r="A104" s="51"/>
      <c r="B104" s="52"/>
      <c r="C104" s="52"/>
      <c r="D104" s="52"/>
      <c r="E104" s="52"/>
      <c r="F104" s="52"/>
      <c r="G104" s="52"/>
      <c r="H104" s="52"/>
      <c r="I104" s="52"/>
      <c r="J104" s="52"/>
    </row>
    <row r="105" customFormat="false" ht="15.75" hidden="false" customHeight="false" outlineLevel="0" collapsed="false">
      <c r="A105" s="51"/>
      <c r="B105" s="52"/>
      <c r="C105" s="52"/>
      <c r="D105" s="52"/>
      <c r="E105" s="52"/>
      <c r="F105" s="52"/>
      <c r="G105" s="52"/>
      <c r="H105" s="52"/>
      <c r="I105" s="52"/>
      <c r="J105" s="52"/>
    </row>
    <row r="106" customFormat="false" ht="15.75" hidden="false" customHeight="false" outlineLevel="0" collapsed="false">
      <c r="A106" s="51"/>
      <c r="B106" s="52"/>
      <c r="C106" s="52"/>
      <c r="D106" s="52"/>
      <c r="E106" s="52"/>
      <c r="F106" s="52"/>
      <c r="G106" s="52"/>
      <c r="H106" s="52"/>
      <c r="I106" s="52"/>
      <c r="J106" s="52"/>
    </row>
    <row r="107" customFormat="false" ht="15.75" hidden="false" customHeight="false" outlineLevel="0" collapsed="false">
      <c r="A107" s="51"/>
      <c r="B107" s="52"/>
      <c r="C107" s="52"/>
      <c r="D107" s="52"/>
      <c r="E107" s="52"/>
      <c r="F107" s="52"/>
      <c r="G107" s="52"/>
      <c r="H107" s="52"/>
      <c r="I107" s="52"/>
      <c r="J107" s="52"/>
    </row>
    <row r="108" customFormat="false" ht="15.75" hidden="false" customHeight="false" outlineLevel="0" collapsed="false">
      <c r="A108" s="51"/>
      <c r="B108" s="52"/>
      <c r="C108" s="52"/>
      <c r="D108" s="52"/>
      <c r="E108" s="52"/>
      <c r="F108" s="52"/>
      <c r="G108" s="52"/>
      <c r="H108" s="52"/>
      <c r="I108" s="52"/>
      <c r="J108" s="52"/>
    </row>
    <row r="109" customFormat="false" ht="15.75" hidden="false" customHeight="false" outlineLevel="0" collapsed="false">
      <c r="A109" s="51"/>
      <c r="B109" s="52"/>
      <c r="C109" s="52"/>
      <c r="D109" s="52"/>
      <c r="E109" s="52"/>
      <c r="F109" s="52"/>
      <c r="G109" s="52"/>
      <c r="H109" s="52"/>
      <c r="I109" s="52"/>
      <c r="J109" s="52"/>
    </row>
    <row r="110" customFormat="false" ht="15.75" hidden="false" customHeight="false" outlineLevel="0" collapsed="false">
      <c r="A110" s="51"/>
      <c r="B110" s="52"/>
      <c r="C110" s="52"/>
      <c r="D110" s="52"/>
      <c r="E110" s="52"/>
      <c r="F110" s="52"/>
      <c r="G110" s="52"/>
      <c r="H110" s="52"/>
      <c r="I110" s="52"/>
      <c r="J110" s="52"/>
    </row>
    <row r="111" customFormat="false" ht="15.75" hidden="false" customHeight="false" outlineLevel="0" collapsed="false">
      <c r="A111" s="51"/>
      <c r="B111" s="52"/>
      <c r="C111" s="52"/>
      <c r="D111" s="52"/>
      <c r="E111" s="52"/>
      <c r="F111" s="52"/>
      <c r="G111" s="52"/>
      <c r="H111" s="52"/>
      <c r="I111" s="52"/>
      <c r="J111" s="52"/>
    </row>
    <row r="112" customFormat="false" ht="15.75" hidden="false" customHeight="false" outlineLevel="0" collapsed="false">
      <c r="A112" s="51"/>
      <c r="B112" s="52"/>
      <c r="C112" s="52"/>
      <c r="D112" s="52"/>
      <c r="E112" s="52"/>
      <c r="F112" s="52"/>
      <c r="G112" s="52"/>
      <c r="H112" s="52"/>
      <c r="I112" s="52"/>
      <c r="J112" s="52"/>
    </row>
    <row r="113" customFormat="false" ht="15.75" hidden="false" customHeight="false" outlineLevel="0" collapsed="false">
      <c r="A113" s="51"/>
      <c r="B113" s="52"/>
      <c r="C113" s="52"/>
      <c r="D113" s="52"/>
      <c r="E113" s="52"/>
      <c r="F113" s="52"/>
      <c r="G113" s="52"/>
      <c r="H113" s="52"/>
      <c r="I113" s="52"/>
      <c r="J113" s="52"/>
    </row>
    <row r="114" customFormat="false" ht="15.75" hidden="false" customHeight="false" outlineLevel="0" collapsed="false">
      <c r="A114" s="51"/>
      <c r="B114" s="52"/>
      <c r="C114" s="52"/>
      <c r="D114" s="52"/>
      <c r="E114" s="52"/>
      <c r="F114" s="52"/>
      <c r="G114" s="52"/>
      <c r="H114" s="52"/>
      <c r="I114" s="52"/>
      <c r="J114" s="52"/>
    </row>
    <row r="115" customFormat="false" ht="15.75" hidden="false" customHeight="false" outlineLevel="0" collapsed="false">
      <c r="A115" s="51"/>
      <c r="B115" s="52"/>
      <c r="C115" s="52"/>
      <c r="D115" s="52"/>
      <c r="E115" s="52"/>
      <c r="F115" s="52"/>
      <c r="G115" s="52"/>
      <c r="H115" s="52"/>
      <c r="I115" s="52"/>
      <c r="J115" s="52"/>
    </row>
    <row r="116" customFormat="false" ht="15.75" hidden="false" customHeight="false" outlineLevel="0" collapsed="false">
      <c r="A116" s="51"/>
      <c r="B116" s="52"/>
      <c r="C116" s="52"/>
      <c r="D116" s="52"/>
      <c r="E116" s="52"/>
      <c r="F116" s="52"/>
      <c r="G116" s="52"/>
      <c r="H116" s="52"/>
      <c r="I116" s="52"/>
      <c r="J116" s="52"/>
    </row>
    <row r="117" customFormat="false" ht="15.75" hidden="false" customHeight="false" outlineLevel="0" collapsed="false">
      <c r="A117" s="51"/>
      <c r="B117" s="52"/>
      <c r="C117" s="52"/>
      <c r="D117" s="52"/>
      <c r="E117" s="52"/>
      <c r="F117" s="52"/>
      <c r="G117" s="52"/>
      <c r="H117" s="52"/>
      <c r="I117" s="52"/>
      <c r="J117" s="52"/>
    </row>
    <row r="118" customFormat="false" ht="15.75" hidden="false" customHeight="false" outlineLevel="0" collapsed="false">
      <c r="A118" s="51"/>
      <c r="B118" s="52"/>
      <c r="C118" s="52"/>
      <c r="D118" s="52"/>
      <c r="E118" s="52"/>
      <c r="F118" s="52"/>
      <c r="G118" s="52"/>
      <c r="H118" s="52"/>
      <c r="I118" s="52"/>
      <c r="J118" s="52"/>
    </row>
    <row r="119" customFormat="false" ht="15.75" hidden="false" customHeight="false" outlineLevel="0" collapsed="false">
      <c r="A119" s="51"/>
      <c r="B119" s="52"/>
      <c r="C119" s="52"/>
      <c r="D119" s="52"/>
      <c r="E119" s="52"/>
      <c r="F119" s="52"/>
      <c r="G119" s="52"/>
      <c r="H119" s="52"/>
      <c r="I119" s="52"/>
      <c r="J119" s="52"/>
    </row>
    <row r="120" customFormat="false" ht="15.75" hidden="false" customHeight="false" outlineLevel="0" collapsed="false">
      <c r="A120" s="51"/>
      <c r="B120" s="52"/>
      <c r="C120" s="52"/>
      <c r="D120" s="52"/>
      <c r="E120" s="52"/>
      <c r="F120" s="52"/>
      <c r="G120" s="52"/>
      <c r="H120" s="52"/>
      <c r="I120" s="52"/>
      <c r="J120" s="52"/>
    </row>
    <row r="121" customFormat="false" ht="15.75" hidden="false" customHeight="false" outlineLevel="0" collapsed="false">
      <c r="A121" s="51"/>
      <c r="B121" s="52"/>
      <c r="C121" s="52"/>
      <c r="D121" s="52"/>
      <c r="E121" s="52"/>
      <c r="F121" s="52"/>
      <c r="G121" s="52"/>
      <c r="H121" s="52"/>
      <c r="I121" s="52"/>
      <c r="J121" s="52"/>
    </row>
    <row r="122" customFormat="false" ht="15.75" hidden="false" customHeight="false" outlineLevel="0" collapsed="false">
      <c r="A122" s="51"/>
      <c r="B122" s="52"/>
      <c r="C122" s="52"/>
      <c r="D122" s="52"/>
      <c r="E122" s="52"/>
      <c r="F122" s="52"/>
      <c r="G122" s="52"/>
      <c r="H122" s="52"/>
      <c r="I122" s="52"/>
      <c r="J122" s="52"/>
    </row>
    <row r="123" customFormat="false" ht="15.75" hidden="false" customHeight="false" outlineLevel="0" collapsed="false">
      <c r="A123" s="51"/>
      <c r="B123" s="52"/>
      <c r="C123" s="52"/>
      <c r="D123" s="52"/>
      <c r="E123" s="52"/>
      <c r="F123" s="52"/>
      <c r="G123" s="52"/>
      <c r="H123" s="52"/>
      <c r="I123" s="52"/>
      <c r="J123" s="52"/>
    </row>
    <row r="124" customFormat="false" ht="15.75" hidden="false" customHeight="false" outlineLevel="0" collapsed="false">
      <c r="A124" s="51"/>
      <c r="B124" s="52"/>
      <c r="C124" s="52"/>
      <c r="D124" s="52"/>
      <c r="E124" s="52"/>
      <c r="F124" s="52"/>
      <c r="G124" s="52"/>
      <c r="H124" s="52"/>
      <c r="I124" s="52"/>
      <c r="J124" s="52"/>
    </row>
    <row r="125" customFormat="false" ht="15.75" hidden="false" customHeight="false" outlineLevel="0" collapsed="false">
      <c r="A125" s="51"/>
      <c r="B125" s="52"/>
      <c r="C125" s="52"/>
      <c r="D125" s="52"/>
      <c r="E125" s="52"/>
      <c r="F125" s="52"/>
      <c r="G125" s="52"/>
      <c r="H125" s="52"/>
      <c r="I125" s="52"/>
      <c r="J125" s="52"/>
    </row>
    <row r="126" customFormat="false" ht="15.75" hidden="false" customHeight="false" outlineLevel="0" collapsed="false">
      <c r="A126" s="51"/>
      <c r="B126" s="52"/>
      <c r="C126" s="52"/>
      <c r="D126" s="52"/>
      <c r="E126" s="52"/>
      <c r="F126" s="52"/>
      <c r="G126" s="52"/>
      <c r="H126" s="52"/>
      <c r="I126" s="52"/>
      <c r="J126" s="52"/>
    </row>
    <row r="127" customFormat="false" ht="15.75" hidden="false" customHeight="false" outlineLevel="0" collapsed="false">
      <c r="A127" s="51"/>
      <c r="B127" s="52"/>
      <c r="C127" s="52"/>
      <c r="D127" s="52"/>
      <c r="E127" s="52"/>
      <c r="F127" s="52"/>
      <c r="G127" s="52"/>
      <c r="H127" s="52"/>
      <c r="I127" s="52"/>
      <c r="J127" s="52"/>
    </row>
    <row r="128" customFormat="false" ht="15.75" hidden="false" customHeight="false" outlineLevel="0" collapsed="false">
      <c r="A128" s="51"/>
      <c r="B128" s="52"/>
      <c r="C128" s="52"/>
      <c r="D128" s="52"/>
      <c r="E128" s="52"/>
      <c r="F128" s="52"/>
      <c r="G128" s="52"/>
      <c r="H128" s="52"/>
      <c r="I128" s="52"/>
      <c r="J128" s="52"/>
    </row>
    <row r="129" customFormat="false" ht="15.75" hidden="false" customHeight="false" outlineLevel="0" collapsed="false">
      <c r="A129" s="51"/>
      <c r="B129" s="52"/>
      <c r="C129" s="52"/>
      <c r="D129" s="52"/>
      <c r="E129" s="52"/>
      <c r="F129" s="52"/>
      <c r="G129" s="52"/>
      <c r="H129" s="52"/>
      <c r="I129" s="52"/>
      <c r="J129" s="52"/>
    </row>
    <row r="130" customFormat="false" ht="15.75" hidden="false" customHeight="false" outlineLevel="0" collapsed="false">
      <c r="A130" s="51"/>
      <c r="B130" s="52"/>
      <c r="C130" s="52"/>
      <c r="D130" s="52"/>
      <c r="E130" s="52"/>
      <c r="F130" s="52"/>
      <c r="G130" s="52"/>
      <c r="H130" s="52"/>
      <c r="I130" s="52"/>
      <c r="J130" s="52"/>
    </row>
    <row r="131" customFormat="false" ht="15.75" hidden="false" customHeight="false" outlineLevel="0" collapsed="false">
      <c r="A131" s="51"/>
      <c r="B131" s="52"/>
      <c r="C131" s="52"/>
      <c r="D131" s="52"/>
      <c r="E131" s="52"/>
      <c r="F131" s="52"/>
      <c r="G131" s="52"/>
      <c r="H131" s="52"/>
      <c r="I131" s="52"/>
      <c r="J131" s="52"/>
    </row>
    <row r="132" customFormat="false" ht="15.75" hidden="false" customHeight="false" outlineLevel="0" collapsed="false">
      <c r="A132" s="51"/>
      <c r="B132" s="52"/>
      <c r="C132" s="52"/>
      <c r="D132" s="52"/>
      <c r="E132" s="52"/>
      <c r="F132" s="52"/>
      <c r="G132" s="52"/>
      <c r="H132" s="52"/>
      <c r="I132" s="52"/>
      <c r="J132" s="52"/>
    </row>
    <row r="133" customFormat="false" ht="15.75" hidden="false" customHeight="false" outlineLevel="0" collapsed="false">
      <c r="A133" s="51"/>
      <c r="B133" s="52"/>
      <c r="C133" s="52"/>
      <c r="D133" s="52"/>
      <c r="E133" s="52"/>
      <c r="F133" s="52"/>
      <c r="G133" s="52"/>
      <c r="H133" s="52"/>
      <c r="I133" s="52"/>
      <c r="J133" s="52"/>
    </row>
    <row r="134" customFormat="false" ht="15.75" hidden="false" customHeight="false" outlineLevel="0" collapsed="false">
      <c r="A134" s="51"/>
      <c r="B134" s="52"/>
      <c r="C134" s="52"/>
      <c r="D134" s="52"/>
      <c r="E134" s="52"/>
      <c r="F134" s="52"/>
      <c r="G134" s="52"/>
      <c r="H134" s="52"/>
      <c r="I134" s="52"/>
      <c r="J134" s="52"/>
    </row>
    <row r="135" customFormat="false" ht="15.75" hidden="false" customHeight="false" outlineLevel="0" collapsed="false">
      <c r="A135" s="51"/>
      <c r="B135" s="52"/>
      <c r="C135" s="52"/>
      <c r="D135" s="52"/>
      <c r="E135" s="52"/>
      <c r="F135" s="52"/>
      <c r="G135" s="52"/>
      <c r="H135" s="52"/>
      <c r="I135" s="52"/>
      <c r="J135" s="52"/>
    </row>
    <row r="136" customFormat="false" ht="15.75" hidden="false" customHeight="false" outlineLevel="0" collapsed="false">
      <c r="A136" s="51"/>
      <c r="B136" s="52"/>
      <c r="C136" s="52"/>
      <c r="D136" s="52"/>
      <c r="E136" s="52"/>
      <c r="F136" s="52"/>
      <c r="G136" s="52"/>
      <c r="H136" s="52"/>
      <c r="I136" s="52"/>
      <c r="J136" s="52"/>
    </row>
    <row r="137" customFormat="false" ht="15.75" hidden="false" customHeight="false" outlineLevel="0" collapsed="false">
      <c r="A137" s="51"/>
      <c r="B137" s="52"/>
      <c r="C137" s="52"/>
      <c r="D137" s="52"/>
      <c r="E137" s="52"/>
      <c r="F137" s="52"/>
      <c r="G137" s="52"/>
      <c r="H137" s="52"/>
      <c r="I137" s="52"/>
      <c r="J137" s="52"/>
    </row>
    <row r="138" customFormat="false" ht="15.75" hidden="false" customHeight="false" outlineLevel="0" collapsed="false">
      <c r="A138" s="51"/>
      <c r="B138" s="52"/>
      <c r="C138" s="52"/>
      <c r="D138" s="52"/>
      <c r="E138" s="52"/>
      <c r="F138" s="52"/>
      <c r="G138" s="52"/>
      <c r="H138" s="52"/>
      <c r="I138" s="52"/>
      <c r="J138" s="52"/>
    </row>
    <row r="139" customFormat="false" ht="15.75" hidden="false" customHeight="false" outlineLevel="0" collapsed="false">
      <c r="A139" s="51"/>
      <c r="B139" s="52"/>
      <c r="C139" s="52"/>
      <c r="D139" s="52"/>
      <c r="E139" s="52"/>
      <c r="F139" s="52"/>
      <c r="G139" s="52"/>
      <c r="H139" s="52"/>
      <c r="I139" s="52"/>
      <c r="J139" s="52"/>
    </row>
    <row r="140" customFormat="false" ht="15.75" hidden="false" customHeight="false" outlineLevel="0" collapsed="false">
      <c r="A140" s="51"/>
      <c r="B140" s="52"/>
      <c r="C140" s="52"/>
      <c r="D140" s="52"/>
      <c r="E140" s="52"/>
      <c r="F140" s="52"/>
      <c r="G140" s="52"/>
      <c r="H140" s="52"/>
      <c r="I140" s="52"/>
      <c r="J140" s="52"/>
    </row>
    <row r="141" customFormat="false" ht="15.75" hidden="false" customHeight="false" outlineLevel="0" collapsed="false">
      <c r="A141" s="51"/>
      <c r="B141" s="52"/>
      <c r="C141" s="52"/>
      <c r="D141" s="52"/>
      <c r="E141" s="52"/>
      <c r="F141" s="52"/>
      <c r="G141" s="52"/>
      <c r="H141" s="52"/>
      <c r="I141" s="52"/>
      <c r="J141" s="52"/>
    </row>
    <row r="142" customFormat="false" ht="15.75" hidden="false" customHeight="false" outlineLevel="0" collapsed="false">
      <c r="A142" s="51"/>
      <c r="B142" s="52"/>
      <c r="C142" s="52"/>
      <c r="D142" s="52"/>
      <c r="E142" s="52"/>
      <c r="F142" s="52"/>
      <c r="G142" s="52"/>
      <c r="H142" s="52"/>
      <c r="I142" s="52"/>
      <c r="J142" s="52"/>
    </row>
    <row r="143" customFormat="false" ht="15.75" hidden="false" customHeight="false" outlineLevel="0" collapsed="false">
      <c r="A143" s="51"/>
      <c r="B143" s="52"/>
      <c r="C143" s="52"/>
      <c r="D143" s="52"/>
      <c r="E143" s="52"/>
      <c r="F143" s="52"/>
      <c r="G143" s="52"/>
      <c r="H143" s="52"/>
      <c r="I143" s="52"/>
      <c r="J143" s="52"/>
    </row>
    <row r="144" customFormat="false" ht="15.75" hidden="false" customHeight="false" outlineLevel="0" collapsed="false">
      <c r="A144" s="51"/>
      <c r="B144" s="52"/>
      <c r="C144" s="52"/>
      <c r="D144" s="52"/>
      <c r="E144" s="52"/>
      <c r="F144" s="52"/>
      <c r="G144" s="52"/>
      <c r="H144" s="52"/>
      <c r="I144" s="52"/>
      <c r="J144" s="52"/>
    </row>
    <row r="145" customFormat="false" ht="15.75" hidden="false" customHeight="false" outlineLevel="0" collapsed="false">
      <c r="A145" s="51"/>
      <c r="B145" s="52"/>
      <c r="C145" s="52"/>
      <c r="D145" s="52"/>
      <c r="E145" s="52"/>
      <c r="F145" s="52"/>
      <c r="G145" s="52"/>
      <c r="H145" s="52"/>
      <c r="I145" s="52"/>
      <c r="J145" s="52"/>
    </row>
    <row r="146" customFormat="false" ht="15.75" hidden="false" customHeight="false" outlineLevel="0" collapsed="false">
      <c r="A146" s="51"/>
      <c r="B146" s="52"/>
      <c r="C146" s="52"/>
      <c r="D146" s="52"/>
      <c r="E146" s="52"/>
      <c r="F146" s="52"/>
      <c r="G146" s="52"/>
      <c r="H146" s="52"/>
      <c r="I146" s="52"/>
      <c r="J146" s="52"/>
    </row>
    <row r="147" customFormat="false" ht="15.75" hidden="false" customHeight="false" outlineLevel="0" collapsed="false">
      <c r="A147" s="51"/>
      <c r="B147" s="52"/>
      <c r="C147" s="52"/>
      <c r="D147" s="52"/>
      <c r="E147" s="52"/>
      <c r="F147" s="52"/>
      <c r="G147" s="52"/>
      <c r="H147" s="52"/>
      <c r="I147" s="52"/>
      <c r="J147" s="52"/>
    </row>
    <row r="148" customFormat="false" ht="15.75" hidden="false" customHeight="false" outlineLevel="0" collapsed="false">
      <c r="A148" s="51"/>
      <c r="B148" s="52"/>
      <c r="C148" s="52"/>
      <c r="D148" s="52"/>
      <c r="E148" s="52"/>
      <c r="F148" s="52"/>
      <c r="G148" s="52"/>
      <c r="H148" s="52"/>
      <c r="I148" s="52"/>
      <c r="J148" s="52"/>
    </row>
    <row r="149" customFormat="false" ht="15.75" hidden="false" customHeight="false" outlineLevel="0" collapsed="false">
      <c r="A149" s="51"/>
      <c r="B149" s="52"/>
      <c r="C149" s="52"/>
      <c r="D149" s="52"/>
      <c r="E149" s="52"/>
      <c r="F149" s="52"/>
      <c r="G149" s="52"/>
      <c r="H149" s="52"/>
      <c r="I149" s="52"/>
      <c r="J149" s="52"/>
    </row>
    <row r="150" customFormat="false" ht="15.75" hidden="false" customHeight="false" outlineLevel="0" collapsed="false">
      <c r="A150" s="51"/>
      <c r="B150" s="52"/>
      <c r="C150" s="52"/>
      <c r="D150" s="52"/>
      <c r="E150" s="52"/>
      <c r="F150" s="52"/>
      <c r="G150" s="52"/>
      <c r="H150" s="52"/>
      <c r="I150" s="52"/>
      <c r="J150" s="52"/>
    </row>
    <row r="151" customFormat="false" ht="15.75" hidden="false" customHeight="false" outlineLevel="0" collapsed="false">
      <c r="A151" s="51"/>
      <c r="B151" s="52"/>
      <c r="C151" s="52"/>
      <c r="D151" s="52"/>
      <c r="E151" s="52"/>
      <c r="F151" s="52"/>
      <c r="G151" s="52"/>
      <c r="H151" s="52"/>
      <c r="I151" s="52"/>
      <c r="J151" s="52"/>
    </row>
    <row r="152" customFormat="false" ht="15.75" hidden="false" customHeight="false" outlineLevel="0" collapsed="false">
      <c r="A152" s="51"/>
      <c r="B152" s="52"/>
      <c r="C152" s="52"/>
      <c r="D152" s="52"/>
      <c r="E152" s="52"/>
      <c r="F152" s="52"/>
      <c r="G152" s="52"/>
      <c r="H152" s="52"/>
      <c r="I152" s="52"/>
      <c r="J152" s="52"/>
    </row>
    <row r="153" customFormat="false" ht="15.75" hidden="false" customHeight="false" outlineLevel="0" collapsed="false">
      <c r="A153" s="51"/>
      <c r="B153" s="52"/>
      <c r="C153" s="52"/>
      <c r="D153" s="52"/>
      <c r="E153" s="52"/>
      <c r="F153" s="52"/>
      <c r="G153" s="52"/>
      <c r="H153" s="52"/>
      <c r="I153" s="52"/>
      <c r="J153" s="52"/>
    </row>
    <row r="154" customFormat="false" ht="15.75" hidden="false" customHeight="false" outlineLevel="0" collapsed="false">
      <c r="A154" s="51"/>
      <c r="B154" s="52"/>
      <c r="C154" s="52"/>
      <c r="D154" s="52"/>
      <c r="E154" s="52"/>
      <c r="F154" s="52"/>
      <c r="G154" s="52"/>
      <c r="H154" s="52"/>
      <c r="I154" s="52"/>
      <c r="J154" s="52"/>
    </row>
    <row r="155" customFormat="false" ht="15.75" hidden="false" customHeight="false" outlineLevel="0" collapsed="false">
      <c r="A155" s="51"/>
      <c r="B155" s="52"/>
      <c r="C155" s="52"/>
      <c r="D155" s="52"/>
      <c r="E155" s="52"/>
      <c r="F155" s="52"/>
      <c r="G155" s="52"/>
      <c r="H155" s="52"/>
      <c r="I155" s="52"/>
      <c r="J155" s="52"/>
    </row>
    <row r="156" customFormat="false" ht="15.75" hidden="false" customHeight="false" outlineLevel="0" collapsed="false">
      <c r="A156" s="51"/>
      <c r="B156" s="52"/>
      <c r="C156" s="52"/>
      <c r="D156" s="52"/>
      <c r="E156" s="52"/>
      <c r="F156" s="52"/>
      <c r="G156" s="52"/>
      <c r="H156" s="52"/>
      <c r="I156" s="52"/>
      <c r="J156" s="52"/>
    </row>
    <row r="157" customFormat="false" ht="15.75" hidden="false" customHeight="false" outlineLevel="0" collapsed="false">
      <c r="A157" s="51"/>
      <c r="B157" s="52"/>
      <c r="C157" s="52"/>
      <c r="D157" s="52"/>
      <c r="E157" s="52"/>
      <c r="F157" s="52"/>
      <c r="G157" s="52"/>
      <c r="H157" s="52"/>
      <c r="I157" s="52"/>
      <c r="J157" s="52"/>
    </row>
    <row r="158" customFormat="false" ht="15.75" hidden="false" customHeight="false" outlineLevel="0" collapsed="false">
      <c r="A158" s="51"/>
      <c r="B158" s="52"/>
      <c r="C158" s="52"/>
      <c r="D158" s="52"/>
      <c r="E158" s="52"/>
      <c r="F158" s="52"/>
      <c r="G158" s="52"/>
      <c r="H158" s="52"/>
      <c r="I158" s="52"/>
      <c r="J158" s="52"/>
    </row>
    <row r="159" customFormat="false" ht="15.75" hidden="false" customHeight="false" outlineLevel="0" collapsed="false">
      <c r="A159" s="51"/>
      <c r="B159" s="52"/>
      <c r="C159" s="52"/>
      <c r="D159" s="52"/>
      <c r="E159" s="52"/>
      <c r="F159" s="52"/>
      <c r="G159" s="52"/>
      <c r="H159" s="52"/>
      <c r="I159" s="52"/>
      <c r="J159" s="52"/>
    </row>
    <row r="160" customFormat="false" ht="15.75" hidden="false" customHeight="false" outlineLevel="0" collapsed="false">
      <c r="A160" s="51"/>
      <c r="B160" s="52"/>
      <c r="C160" s="52"/>
      <c r="D160" s="52"/>
      <c r="E160" s="52"/>
      <c r="F160" s="52"/>
      <c r="G160" s="52"/>
      <c r="H160" s="52"/>
      <c r="I160" s="52"/>
      <c r="J160" s="52"/>
    </row>
  </sheetData>
  <mergeCells count="14">
    <mergeCell ref="I1:J1"/>
    <mergeCell ref="B2:J2"/>
    <mergeCell ref="B3:J3"/>
    <mergeCell ref="B4:J4"/>
    <mergeCell ref="B5:J5"/>
    <mergeCell ref="A8:J8"/>
    <mergeCell ref="A9:J9"/>
    <mergeCell ref="A10:A11"/>
    <mergeCell ref="B10:B11"/>
    <mergeCell ref="C10:G10"/>
    <mergeCell ref="H10:I10"/>
    <mergeCell ref="J10:J11"/>
    <mergeCell ref="N51:V51"/>
    <mergeCell ref="N61:V61"/>
  </mergeCells>
  <printOptions headings="false" gridLines="false" gridLinesSet="true" horizontalCentered="true" verticalCentered="false"/>
  <pageMargins left="0.7875" right="0.39375" top="0.39375" bottom="0.39375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4" man="true" max="16383" min="0"/>
    <brk id="47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0"/>
  <sheetViews>
    <sheetView showFormulas="false" showGridLines="true" showRowColHeaders="true" showZeros="true" rightToLeft="false" tabSelected="false" showOutlineSymbols="true" defaultGridColor="true" view="pageBreakPreview" topLeftCell="A4" colorId="64" zoomScale="65" zoomScaleNormal="100" zoomScalePageLayoutView="65" workbookViewId="0">
      <selection pane="topLeft" activeCell="Y17" activeCellId="0" sqref="Y17"/>
    </sheetView>
  </sheetViews>
  <sheetFormatPr defaultColWidth="8.94921875" defaultRowHeight="15" zeroHeight="false" outlineLevelRow="0" outlineLevelCol="0"/>
  <cols>
    <col collapsed="false" customWidth="true" hidden="false" outlineLevel="0" max="1" min="1" style="54" width="5.51"/>
    <col collapsed="false" customWidth="true" hidden="false" outlineLevel="0" max="2" min="2" style="54" width="38.05"/>
    <col collapsed="false" customWidth="true" hidden="false" outlineLevel="0" max="3" min="3" style="54" width="13.64"/>
    <col collapsed="false" customWidth="true" hidden="false" outlineLevel="0" max="4" min="4" style="54" width="10.08"/>
    <col collapsed="false" customWidth="true" hidden="false" outlineLevel="0" max="5" min="5" style="54" width="9.08"/>
    <col collapsed="false" customWidth="true" hidden="false" outlineLevel="0" max="6" min="6" style="54" width="12.5"/>
    <col collapsed="false" customWidth="false" hidden="false" outlineLevel="0" max="257" min="7" style="54" width="8.94"/>
  </cols>
  <sheetData>
    <row r="1" customFormat="false" ht="15" hidden="false" customHeight="false" outlineLevel="0" collapsed="false">
      <c r="A1" s="286"/>
      <c r="B1" s="286"/>
      <c r="C1" s="56" t="s">
        <v>510</v>
      </c>
      <c r="D1" s="56"/>
      <c r="E1" s="56"/>
      <c r="F1" s="56"/>
      <c r="G1" s="286"/>
      <c r="H1" s="286"/>
      <c r="I1" s="286"/>
    </row>
    <row r="2" customFormat="false" ht="15" hidden="false" customHeight="false" outlineLevel="0" collapsed="false">
      <c r="A2" s="287"/>
      <c r="B2" s="287"/>
      <c r="C2" s="288" t="s">
        <v>511</v>
      </c>
      <c r="D2" s="288"/>
      <c r="E2" s="288"/>
      <c r="F2" s="288"/>
      <c r="G2" s="287"/>
      <c r="H2" s="287"/>
      <c r="I2" s="287"/>
    </row>
    <row r="3" customFormat="false" ht="15" hidden="false" customHeight="false" outlineLevel="0" collapsed="false">
      <c r="A3" s="289"/>
      <c r="B3" s="289"/>
      <c r="C3" s="57" t="s">
        <v>512</v>
      </c>
      <c r="D3" s="57"/>
      <c r="E3" s="57"/>
      <c r="F3" s="57"/>
      <c r="G3" s="289"/>
      <c r="H3" s="289"/>
      <c r="I3" s="289"/>
    </row>
    <row r="4" customFormat="false" ht="15" hidden="false" customHeight="false" outlineLevel="0" collapsed="false">
      <c r="A4" s="289"/>
      <c r="B4" s="289"/>
      <c r="C4" s="290" t="str">
        <f aca="false">Доходы!B5</f>
        <v>№16 "23"декабря 2019</v>
      </c>
      <c r="D4" s="290"/>
      <c r="E4" s="290"/>
      <c r="F4" s="290"/>
      <c r="G4" s="289"/>
      <c r="H4" s="289"/>
      <c r="I4" s="289"/>
    </row>
    <row r="6" customFormat="false" ht="15" hidden="false" customHeight="true" outlineLevel="0" collapsed="false">
      <c r="A6" s="59" t="s">
        <v>513</v>
      </c>
      <c r="B6" s="59"/>
      <c r="C6" s="59"/>
      <c r="D6" s="59"/>
      <c r="E6" s="59"/>
      <c r="F6" s="59"/>
    </row>
    <row r="7" customFormat="false" ht="15" hidden="false" customHeight="true" outlineLevel="0" collapsed="false">
      <c r="A7" s="59" t="s">
        <v>122</v>
      </c>
      <c r="B7" s="59"/>
      <c r="C7" s="59"/>
      <c r="D7" s="59"/>
      <c r="E7" s="59"/>
      <c r="F7" s="59"/>
    </row>
    <row r="8" customFormat="false" ht="15" hidden="false" customHeight="false" outlineLevel="0" collapsed="false">
      <c r="F8" s="291" t="s">
        <v>514</v>
      </c>
    </row>
    <row r="9" s="55" customFormat="true" ht="55.2" hidden="false" customHeight="false" outlineLevel="0" collapsed="false">
      <c r="A9" s="61" t="s">
        <v>515</v>
      </c>
      <c r="B9" s="61" t="s">
        <v>7</v>
      </c>
      <c r="C9" s="61" t="s">
        <v>516</v>
      </c>
      <c r="D9" s="61" t="s">
        <v>517</v>
      </c>
      <c r="E9" s="61" t="s">
        <v>518</v>
      </c>
      <c r="F9" s="61" t="s">
        <v>519</v>
      </c>
    </row>
    <row r="10" customFormat="false" ht="36" hidden="false" customHeight="false" outlineLevel="0" collapsed="false">
      <c r="A10" s="96" t="s">
        <v>135</v>
      </c>
      <c r="B10" s="61" t="s">
        <v>520</v>
      </c>
      <c r="C10" s="74" t="n">
        <v>0</v>
      </c>
      <c r="D10" s="74" t="n">
        <v>0</v>
      </c>
      <c r="E10" s="74" t="n">
        <v>0</v>
      </c>
      <c r="F10" s="74" t="n">
        <v>0</v>
      </c>
    </row>
    <row r="11" customFormat="false" ht="15" hidden="false" customHeight="true" outlineLevel="0" collapsed="false">
      <c r="A11" s="292" t="s">
        <v>521</v>
      </c>
      <c r="B11" s="292"/>
      <c r="C11" s="293" t="n">
        <f aca="false">C10</f>
        <v>0</v>
      </c>
      <c r="D11" s="293" t="n">
        <f aca="false">D10</f>
        <v>0</v>
      </c>
      <c r="E11" s="293" t="n">
        <f aca="false">E10</f>
        <v>0</v>
      </c>
      <c r="F11" s="293" t="n">
        <f aca="false">F10</f>
        <v>0</v>
      </c>
    </row>
    <row r="12" customFormat="false" ht="15" hidden="false" customHeight="false" outlineLevel="0" collapsed="false">
      <c r="A12" s="96" t="s">
        <v>145</v>
      </c>
      <c r="B12" s="61" t="s">
        <v>522</v>
      </c>
      <c r="C12" s="74" t="n">
        <f aca="false">C13</f>
        <v>0</v>
      </c>
      <c r="D12" s="74" t="n">
        <f aca="false">D13</f>
        <v>0</v>
      </c>
      <c r="E12" s="74" t="n">
        <f aca="false">E13</f>
        <v>0</v>
      </c>
      <c r="F12" s="74" t="n">
        <f aca="false">F13</f>
        <v>0</v>
      </c>
    </row>
    <row r="13" customFormat="false" ht="24" hidden="false" customHeight="false" outlineLevel="0" collapsed="false">
      <c r="A13" s="96" t="n">
        <v>1</v>
      </c>
      <c r="B13" s="294" t="s">
        <v>523</v>
      </c>
      <c r="C13" s="74" t="n">
        <v>0</v>
      </c>
      <c r="D13" s="74" t="n">
        <v>0</v>
      </c>
      <c r="E13" s="74" t="n">
        <v>0</v>
      </c>
      <c r="F13" s="74" t="n">
        <f aca="false">C13+D13-E13</f>
        <v>0</v>
      </c>
    </row>
    <row r="14" customFormat="false" ht="15" hidden="false" customHeight="true" outlineLevel="0" collapsed="false">
      <c r="A14" s="295" t="s">
        <v>524</v>
      </c>
      <c r="B14" s="295"/>
      <c r="C14" s="293" t="n">
        <f aca="false">C12</f>
        <v>0</v>
      </c>
      <c r="D14" s="293" t="n">
        <f aca="false">D12</f>
        <v>0</v>
      </c>
      <c r="E14" s="293" t="n">
        <f aca="false">E12</f>
        <v>0</v>
      </c>
      <c r="F14" s="293" t="n">
        <f aca="false">F12</f>
        <v>0</v>
      </c>
    </row>
    <row r="15" customFormat="false" ht="24" hidden="false" customHeight="false" outlineLevel="0" collapsed="false">
      <c r="A15" s="96" t="s">
        <v>151</v>
      </c>
      <c r="B15" s="61" t="s">
        <v>525</v>
      </c>
      <c r="C15" s="74" t="n">
        <v>0</v>
      </c>
      <c r="D15" s="74" t="n">
        <v>0</v>
      </c>
      <c r="E15" s="74" t="n">
        <v>0</v>
      </c>
      <c r="F15" s="74" t="n">
        <v>0</v>
      </c>
    </row>
    <row r="16" customFormat="false" ht="15" hidden="false" customHeight="true" outlineLevel="0" collapsed="false">
      <c r="A16" s="295" t="s">
        <v>526</v>
      </c>
      <c r="B16" s="295"/>
      <c r="C16" s="293" t="n">
        <f aca="false">C15</f>
        <v>0</v>
      </c>
      <c r="D16" s="293" t="n">
        <f aca="false">D15</f>
        <v>0</v>
      </c>
      <c r="E16" s="293" t="n">
        <f aca="false">E15</f>
        <v>0</v>
      </c>
      <c r="F16" s="293" t="n">
        <f aca="false">F15</f>
        <v>0</v>
      </c>
    </row>
    <row r="17" customFormat="false" ht="57" hidden="false" customHeight="true" outlineLevel="0" collapsed="false">
      <c r="A17" s="96" t="s">
        <v>527</v>
      </c>
      <c r="B17" s="61" t="s">
        <v>528</v>
      </c>
      <c r="C17" s="74" t="n">
        <v>0</v>
      </c>
      <c r="D17" s="74" t="n">
        <v>0</v>
      </c>
      <c r="E17" s="74" t="n">
        <v>0</v>
      </c>
      <c r="F17" s="74" t="n">
        <v>0</v>
      </c>
    </row>
    <row r="18" customFormat="false" ht="15" hidden="false" customHeight="true" outlineLevel="0" collapsed="false">
      <c r="A18" s="295" t="s">
        <v>529</v>
      </c>
      <c r="B18" s="295"/>
      <c r="C18" s="293" t="n">
        <f aca="false">C17</f>
        <v>0</v>
      </c>
      <c r="D18" s="293" t="n">
        <f aca="false">D17</f>
        <v>0</v>
      </c>
      <c r="E18" s="293" t="n">
        <f aca="false">E17</f>
        <v>0</v>
      </c>
      <c r="F18" s="293" t="n">
        <f aca="false">F17</f>
        <v>0</v>
      </c>
    </row>
    <row r="19" customFormat="false" ht="15" hidden="false" customHeight="true" outlineLevel="0" collapsed="false">
      <c r="A19" s="296"/>
      <c r="B19" s="296"/>
      <c r="C19" s="296"/>
      <c r="D19" s="296"/>
      <c r="E19" s="296"/>
      <c r="F19" s="296"/>
    </row>
    <row r="20" customFormat="false" ht="15" hidden="false" customHeight="true" outlineLevel="0" collapsed="false">
      <c r="A20" s="297" t="s">
        <v>478</v>
      </c>
      <c r="B20" s="297"/>
      <c r="C20" s="293" t="n">
        <f aca="false">C11+C14+C16+C18</f>
        <v>0</v>
      </c>
      <c r="D20" s="293" t="n">
        <f aca="false">D11+D14+D16+D18</f>
        <v>0</v>
      </c>
      <c r="E20" s="293" t="n">
        <f aca="false">E11+E14+E16+E18</f>
        <v>0</v>
      </c>
      <c r="F20" s="293" t="n">
        <f aca="false">F11+F14+F16+F18</f>
        <v>0</v>
      </c>
    </row>
  </sheetData>
  <mergeCells count="12">
    <mergeCell ref="C1:F1"/>
    <mergeCell ref="C2:F2"/>
    <mergeCell ref="C3:F3"/>
    <mergeCell ref="C4:F4"/>
    <mergeCell ref="A6:F6"/>
    <mergeCell ref="A7:F7"/>
    <mergeCell ref="A11:B11"/>
    <mergeCell ref="A14:B14"/>
    <mergeCell ref="A16:B16"/>
    <mergeCell ref="A18:B18"/>
    <mergeCell ref="A19:F19"/>
    <mergeCell ref="A20:B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6" man="true" max="65535" min="0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5"/>
  <sheetViews>
    <sheetView showFormulas="false" showGridLines="true" showRowColHeaders="true" showZeros="true" rightToLeft="false" tabSelected="false" showOutlineSymbols="true" defaultGridColor="true" view="pageBreakPreview" topLeftCell="A7" colorId="64" zoomScale="65" zoomScaleNormal="100" zoomScalePageLayoutView="65" workbookViewId="0">
      <selection pane="topLeft" activeCell="B28" activeCellId="0" sqref="B28"/>
    </sheetView>
  </sheetViews>
  <sheetFormatPr defaultColWidth="8.94921875" defaultRowHeight="15" zeroHeight="false" outlineLevelRow="0" outlineLevelCol="0"/>
  <cols>
    <col collapsed="false" customWidth="true" hidden="false" outlineLevel="0" max="1" min="1" style="54" width="5.51"/>
    <col collapsed="false" customWidth="true" hidden="false" outlineLevel="0" max="2" min="2" style="54" width="38.05"/>
    <col collapsed="false" customWidth="true" hidden="false" outlineLevel="0" max="3" min="3" style="54" width="13.64"/>
    <col collapsed="false" customWidth="true" hidden="false" outlineLevel="0" max="4" min="4" style="54" width="9.93"/>
    <col collapsed="false" customWidth="true" hidden="false" outlineLevel="0" max="5" min="5" style="54" width="9.08"/>
    <col collapsed="false" customWidth="true" hidden="false" outlineLevel="0" max="6" min="6" style="54" width="12.5"/>
    <col collapsed="false" customWidth="false" hidden="false" outlineLevel="0" max="257" min="7" style="54" width="8.94"/>
  </cols>
  <sheetData>
    <row r="1" customFormat="false" ht="15" hidden="false" customHeight="false" outlineLevel="0" collapsed="false">
      <c r="A1" s="286"/>
      <c r="B1" s="286"/>
      <c r="C1" s="56" t="s">
        <v>530</v>
      </c>
      <c r="D1" s="56"/>
      <c r="E1" s="56"/>
      <c r="F1" s="56"/>
      <c r="G1" s="286"/>
      <c r="H1" s="286"/>
      <c r="I1" s="286"/>
    </row>
    <row r="2" customFormat="false" ht="15" hidden="false" customHeight="false" outlineLevel="0" collapsed="false">
      <c r="A2" s="287"/>
      <c r="B2" s="287"/>
      <c r="C2" s="288" t="s">
        <v>511</v>
      </c>
      <c r="D2" s="288"/>
      <c r="E2" s="288"/>
      <c r="F2" s="288"/>
      <c r="G2" s="287"/>
      <c r="H2" s="287"/>
      <c r="I2" s="287"/>
    </row>
    <row r="3" customFormat="false" ht="15" hidden="false" customHeight="false" outlineLevel="0" collapsed="false">
      <c r="A3" s="289"/>
      <c r="B3" s="289"/>
      <c r="C3" s="57" t="s">
        <v>512</v>
      </c>
      <c r="D3" s="57"/>
      <c r="E3" s="57"/>
      <c r="F3" s="57"/>
      <c r="G3" s="289"/>
      <c r="H3" s="289"/>
      <c r="I3" s="289"/>
    </row>
    <row r="4" customFormat="false" ht="15" hidden="false" customHeight="false" outlineLevel="0" collapsed="false">
      <c r="A4" s="289"/>
      <c r="B4" s="289"/>
      <c r="C4" s="290" t="str">
        <f aca="false">Доходы!B5</f>
        <v>№16 "23"декабря 2019</v>
      </c>
      <c r="D4" s="290"/>
      <c r="E4" s="290"/>
      <c r="F4" s="290"/>
      <c r="G4" s="289"/>
      <c r="H4" s="289"/>
      <c r="I4" s="289"/>
    </row>
    <row r="6" customFormat="false" ht="15" hidden="false" customHeight="true" outlineLevel="0" collapsed="false">
      <c r="A6" s="59" t="s">
        <v>531</v>
      </c>
      <c r="B6" s="59"/>
      <c r="C6" s="59"/>
      <c r="D6" s="59"/>
      <c r="E6" s="59"/>
      <c r="F6" s="59"/>
    </row>
    <row r="7" customFormat="false" ht="15" hidden="false" customHeight="true" outlineLevel="0" collapsed="false">
      <c r="A7" s="59" t="s">
        <v>532</v>
      </c>
      <c r="B7" s="59"/>
      <c r="C7" s="59"/>
      <c r="D7" s="59"/>
      <c r="E7" s="59"/>
      <c r="F7" s="59"/>
    </row>
    <row r="8" customFormat="false" ht="15" hidden="false" customHeight="false" outlineLevel="0" collapsed="false">
      <c r="F8" s="291" t="s">
        <v>514</v>
      </c>
    </row>
    <row r="9" s="55" customFormat="true" ht="65.25" hidden="false" customHeight="true" outlineLevel="0" collapsed="false">
      <c r="A9" s="61" t="s">
        <v>515</v>
      </c>
      <c r="B9" s="61" t="s">
        <v>7</v>
      </c>
      <c r="C9" s="61" t="s">
        <v>533</v>
      </c>
      <c r="D9" s="61" t="s">
        <v>517</v>
      </c>
      <c r="E9" s="61" t="s">
        <v>518</v>
      </c>
      <c r="F9" s="61" t="s">
        <v>534</v>
      </c>
    </row>
    <row r="10" s="55" customFormat="true" ht="15" hidden="false" customHeight="true" outlineLevel="0" collapsed="false">
      <c r="A10" s="298" t="s">
        <v>535</v>
      </c>
      <c r="B10" s="298"/>
      <c r="C10" s="298"/>
      <c r="D10" s="298"/>
      <c r="E10" s="298"/>
      <c r="F10" s="298"/>
    </row>
    <row r="11" customFormat="false" ht="36" hidden="false" customHeight="false" outlineLevel="0" collapsed="false">
      <c r="A11" s="96" t="s">
        <v>135</v>
      </c>
      <c r="B11" s="61" t="s">
        <v>520</v>
      </c>
      <c r="C11" s="74" t="n">
        <v>0</v>
      </c>
      <c r="D11" s="74" t="n">
        <v>0</v>
      </c>
      <c r="E11" s="74" t="n">
        <v>0</v>
      </c>
      <c r="F11" s="74" t="n">
        <v>0</v>
      </c>
    </row>
    <row r="12" customFormat="false" ht="15" hidden="false" customHeight="true" outlineLevel="0" collapsed="false">
      <c r="A12" s="292" t="s">
        <v>521</v>
      </c>
      <c r="B12" s="292"/>
      <c r="C12" s="293" t="n">
        <f aca="false">C11</f>
        <v>0</v>
      </c>
      <c r="D12" s="293" t="n">
        <f aca="false">D11</f>
        <v>0</v>
      </c>
      <c r="E12" s="293" t="n">
        <f aca="false">E11</f>
        <v>0</v>
      </c>
      <c r="F12" s="293" t="n">
        <f aca="false">F11</f>
        <v>0</v>
      </c>
    </row>
    <row r="13" customFormat="false" ht="15" hidden="false" customHeight="false" outlineLevel="0" collapsed="false">
      <c r="A13" s="96" t="s">
        <v>145</v>
      </c>
      <c r="B13" s="61" t="s">
        <v>522</v>
      </c>
      <c r="C13" s="74" t="n">
        <f aca="false">C14</f>
        <v>0</v>
      </c>
      <c r="D13" s="74" t="n">
        <f aca="false">D14</f>
        <v>0</v>
      </c>
      <c r="E13" s="74" t="n">
        <f aca="false">E14</f>
        <v>0</v>
      </c>
      <c r="F13" s="74" t="n">
        <f aca="false">F14</f>
        <v>0</v>
      </c>
    </row>
    <row r="14" customFormat="false" ht="24" hidden="false" customHeight="false" outlineLevel="0" collapsed="false">
      <c r="A14" s="96" t="n">
        <v>1</v>
      </c>
      <c r="B14" s="294" t="s">
        <v>523</v>
      </c>
      <c r="C14" s="74" t="n">
        <v>0</v>
      </c>
      <c r="D14" s="74" t="n">
        <v>0</v>
      </c>
      <c r="E14" s="74" t="n">
        <v>0</v>
      </c>
      <c r="F14" s="74" t="n">
        <v>0</v>
      </c>
    </row>
    <row r="15" customFormat="false" ht="15" hidden="false" customHeight="true" outlineLevel="0" collapsed="false">
      <c r="A15" s="295" t="s">
        <v>524</v>
      </c>
      <c r="B15" s="295"/>
      <c r="C15" s="293" t="n">
        <f aca="false">C13</f>
        <v>0</v>
      </c>
      <c r="D15" s="293" t="n">
        <f aca="false">D13</f>
        <v>0</v>
      </c>
      <c r="E15" s="293" t="n">
        <f aca="false">E13</f>
        <v>0</v>
      </c>
      <c r="F15" s="293" t="n">
        <f aca="false">F13</f>
        <v>0</v>
      </c>
    </row>
    <row r="16" customFormat="false" ht="24" hidden="false" customHeight="false" outlineLevel="0" collapsed="false">
      <c r="A16" s="96" t="s">
        <v>151</v>
      </c>
      <c r="B16" s="61" t="s">
        <v>525</v>
      </c>
      <c r="C16" s="74" t="n">
        <v>0</v>
      </c>
      <c r="D16" s="74" t="n">
        <v>0</v>
      </c>
      <c r="E16" s="74" t="n">
        <v>0</v>
      </c>
      <c r="F16" s="74" t="n">
        <v>0</v>
      </c>
    </row>
    <row r="17" customFormat="false" ht="15" hidden="false" customHeight="true" outlineLevel="0" collapsed="false">
      <c r="A17" s="295" t="s">
        <v>526</v>
      </c>
      <c r="B17" s="295"/>
      <c r="C17" s="293" t="n">
        <f aca="false">C16</f>
        <v>0</v>
      </c>
      <c r="D17" s="293" t="n">
        <f aca="false">D16</f>
        <v>0</v>
      </c>
      <c r="E17" s="293" t="n">
        <f aca="false">E16</f>
        <v>0</v>
      </c>
      <c r="F17" s="293" t="n">
        <f aca="false">F16</f>
        <v>0</v>
      </c>
    </row>
    <row r="18" customFormat="false" ht="57" hidden="false" customHeight="true" outlineLevel="0" collapsed="false">
      <c r="A18" s="96" t="s">
        <v>527</v>
      </c>
      <c r="B18" s="61" t="s">
        <v>528</v>
      </c>
      <c r="C18" s="74" t="n">
        <v>0</v>
      </c>
      <c r="D18" s="74" t="n">
        <v>0</v>
      </c>
      <c r="E18" s="74" t="n">
        <v>0</v>
      </c>
      <c r="F18" s="74" t="n">
        <v>0</v>
      </c>
    </row>
    <row r="19" customFormat="false" ht="15" hidden="false" customHeight="true" outlineLevel="0" collapsed="false">
      <c r="A19" s="295" t="s">
        <v>529</v>
      </c>
      <c r="B19" s="295"/>
      <c r="C19" s="293" t="n">
        <f aca="false">C18</f>
        <v>0</v>
      </c>
      <c r="D19" s="293" t="n">
        <f aca="false">D18</f>
        <v>0</v>
      </c>
      <c r="E19" s="293" t="n">
        <f aca="false">E18</f>
        <v>0</v>
      </c>
      <c r="F19" s="293" t="n">
        <f aca="false">F18</f>
        <v>0</v>
      </c>
    </row>
    <row r="20" customFormat="false" ht="15" hidden="false" customHeight="true" outlineLevel="0" collapsed="false">
      <c r="A20" s="296"/>
      <c r="B20" s="296"/>
      <c r="C20" s="296"/>
      <c r="D20" s="296"/>
      <c r="E20" s="296"/>
      <c r="F20" s="296"/>
    </row>
    <row r="21" customFormat="false" ht="15" hidden="false" customHeight="true" outlineLevel="0" collapsed="false">
      <c r="A21" s="297" t="s">
        <v>478</v>
      </c>
      <c r="B21" s="297"/>
      <c r="C21" s="293" t="n">
        <f aca="false">C12+C15+C17+C19</f>
        <v>0</v>
      </c>
      <c r="D21" s="293" t="n">
        <f aca="false">D12+D15+D17+D19</f>
        <v>0</v>
      </c>
      <c r="E21" s="293" t="n">
        <f aca="false">E12+E15+E17+E19</f>
        <v>0</v>
      </c>
      <c r="F21" s="293" t="n">
        <f aca="false">F12+F15+F17+F19</f>
        <v>0</v>
      </c>
    </row>
    <row r="22" customFormat="false" ht="15" hidden="false" customHeight="true" outlineLevel="0" collapsed="false">
      <c r="A22" s="298" t="s">
        <v>536</v>
      </c>
      <c r="B22" s="298"/>
      <c r="C22" s="298"/>
      <c r="D22" s="298"/>
      <c r="E22" s="298"/>
      <c r="F22" s="298"/>
    </row>
    <row r="23" customFormat="false" ht="36" hidden="false" customHeight="false" outlineLevel="0" collapsed="false">
      <c r="A23" s="96" t="s">
        <v>135</v>
      </c>
      <c r="B23" s="61" t="s">
        <v>520</v>
      </c>
      <c r="C23" s="74" t="n">
        <v>0</v>
      </c>
      <c r="D23" s="74" t="n">
        <v>0</v>
      </c>
      <c r="E23" s="74" t="n">
        <v>0</v>
      </c>
      <c r="F23" s="74" t="n">
        <v>0</v>
      </c>
    </row>
    <row r="24" customFormat="false" ht="15" hidden="false" customHeight="true" outlineLevel="0" collapsed="false">
      <c r="A24" s="292" t="s">
        <v>521</v>
      </c>
      <c r="B24" s="292"/>
      <c r="C24" s="293" t="n">
        <f aca="false">C23</f>
        <v>0</v>
      </c>
      <c r="D24" s="293" t="n">
        <f aca="false">D23</f>
        <v>0</v>
      </c>
      <c r="E24" s="293" t="n">
        <f aca="false">E23</f>
        <v>0</v>
      </c>
      <c r="F24" s="293" t="n">
        <f aca="false">F23</f>
        <v>0</v>
      </c>
    </row>
    <row r="25" customFormat="false" ht="15" hidden="false" customHeight="false" outlineLevel="0" collapsed="false">
      <c r="A25" s="96" t="s">
        <v>145</v>
      </c>
      <c r="B25" s="61" t="s">
        <v>522</v>
      </c>
      <c r="C25" s="74" t="n">
        <f aca="false">C26</f>
        <v>0</v>
      </c>
      <c r="D25" s="74" t="n">
        <f aca="false">D26</f>
        <v>0</v>
      </c>
      <c r="E25" s="74" t="n">
        <f aca="false">E26</f>
        <v>0</v>
      </c>
      <c r="F25" s="74" t="n">
        <f aca="false">F26</f>
        <v>0</v>
      </c>
    </row>
    <row r="26" customFormat="false" ht="24" hidden="false" customHeight="false" outlineLevel="0" collapsed="false">
      <c r="A26" s="96" t="n">
        <v>1</v>
      </c>
      <c r="B26" s="294" t="s">
        <v>523</v>
      </c>
      <c r="C26" s="74" t="n">
        <f aca="false">'[2]Структ.мун.долга'!C13</f>
        <v>0</v>
      </c>
      <c r="D26" s="74" t="n">
        <f aca="false">'[2]Структ.мун.долга'!D13</f>
        <v>0</v>
      </c>
      <c r="E26" s="74" t="n">
        <f aca="false">'[2]Структ.мун.долга'!E13</f>
        <v>0</v>
      </c>
      <c r="F26" s="74" t="n">
        <f aca="false">'[2]Структ.мун.долга'!F13</f>
        <v>0</v>
      </c>
    </row>
    <row r="27" customFormat="false" ht="15" hidden="false" customHeight="true" outlineLevel="0" collapsed="false">
      <c r="A27" s="295" t="s">
        <v>524</v>
      </c>
      <c r="B27" s="295"/>
      <c r="C27" s="293" t="n">
        <f aca="false">C25</f>
        <v>0</v>
      </c>
      <c r="D27" s="293" t="n">
        <f aca="false">D25</f>
        <v>0</v>
      </c>
      <c r="E27" s="293" t="n">
        <f aca="false">E25</f>
        <v>0</v>
      </c>
      <c r="F27" s="293" t="n">
        <f aca="false">F25</f>
        <v>0</v>
      </c>
    </row>
    <row r="28" customFormat="false" ht="24" hidden="false" customHeight="false" outlineLevel="0" collapsed="false">
      <c r="A28" s="96" t="s">
        <v>151</v>
      </c>
      <c r="B28" s="61" t="s">
        <v>525</v>
      </c>
      <c r="C28" s="74" t="n">
        <v>0</v>
      </c>
      <c r="D28" s="74" t="n">
        <v>0</v>
      </c>
      <c r="E28" s="74" t="n">
        <v>0</v>
      </c>
      <c r="F28" s="74" t="n">
        <v>0</v>
      </c>
    </row>
    <row r="29" customFormat="false" ht="15" hidden="false" customHeight="true" outlineLevel="0" collapsed="false">
      <c r="A29" s="295" t="s">
        <v>526</v>
      </c>
      <c r="B29" s="295"/>
      <c r="C29" s="293" t="n">
        <f aca="false">C28</f>
        <v>0</v>
      </c>
      <c r="D29" s="293" t="n">
        <f aca="false">D28</f>
        <v>0</v>
      </c>
      <c r="E29" s="293" t="n">
        <f aca="false">E28</f>
        <v>0</v>
      </c>
      <c r="F29" s="293" t="n">
        <f aca="false">F28</f>
        <v>0</v>
      </c>
    </row>
    <row r="30" customFormat="false" ht="60" hidden="false" customHeight="false" outlineLevel="0" collapsed="false">
      <c r="A30" s="96" t="s">
        <v>527</v>
      </c>
      <c r="B30" s="61" t="s">
        <v>528</v>
      </c>
      <c r="C30" s="74" t="n">
        <v>0</v>
      </c>
      <c r="D30" s="74" t="n">
        <v>0</v>
      </c>
      <c r="E30" s="74" t="n">
        <v>0</v>
      </c>
      <c r="F30" s="74" t="n">
        <v>0</v>
      </c>
    </row>
    <row r="31" customFormat="false" ht="15" hidden="false" customHeight="true" outlineLevel="0" collapsed="false">
      <c r="A31" s="295" t="s">
        <v>529</v>
      </c>
      <c r="B31" s="295"/>
      <c r="C31" s="293" t="n">
        <f aca="false">C30</f>
        <v>0</v>
      </c>
      <c r="D31" s="293" t="n">
        <f aca="false">D30</f>
        <v>0</v>
      </c>
      <c r="E31" s="293" t="n">
        <f aca="false">E30</f>
        <v>0</v>
      </c>
      <c r="F31" s="293" t="n">
        <f aca="false">F30</f>
        <v>0</v>
      </c>
    </row>
    <row r="32" customFormat="false" ht="15" hidden="false" customHeight="true" outlineLevel="0" collapsed="false">
      <c r="A32" s="296"/>
      <c r="B32" s="296"/>
      <c r="C32" s="296"/>
      <c r="D32" s="296"/>
      <c r="E32" s="296"/>
      <c r="F32" s="296"/>
    </row>
    <row r="33" customFormat="false" ht="15" hidden="false" customHeight="true" outlineLevel="0" collapsed="false">
      <c r="A33" s="297" t="s">
        <v>478</v>
      </c>
      <c r="B33" s="297"/>
      <c r="C33" s="293" t="n">
        <f aca="false">C24+C27+C29+C31</f>
        <v>0</v>
      </c>
      <c r="D33" s="293" t="n">
        <f aca="false">D24+D27+D29+D31</f>
        <v>0</v>
      </c>
      <c r="E33" s="293" t="n">
        <f aca="false">E24+E27+E29+E31</f>
        <v>0</v>
      </c>
      <c r="F33" s="293" t="n">
        <f aca="false">F24+F27+F29+F31</f>
        <v>0</v>
      </c>
    </row>
    <row r="34" customFormat="false" ht="15" hidden="false" customHeight="true" outlineLevel="0" collapsed="false">
      <c r="A34" s="299"/>
      <c r="B34" s="299"/>
      <c r="C34" s="299"/>
      <c r="D34" s="299"/>
      <c r="E34" s="299"/>
      <c r="F34" s="299"/>
    </row>
    <row r="35" customFormat="false" ht="15" hidden="false" customHeight="true" outlineLevel="0" collapsed="false">
      <c r="A35" s="295" t="s">
        <v>537</v>
      </c>
      <c r="B35" s="295"/>
      <c r="C35" s="293" t="n">
        <f aca="false">C21+C33</f>
        <v>0</v>
      </c>
      <c r="D35" s="293" t="n">
        <f aca="false">D21+D33</f>
        <v>0</v>
      </c>
      <c r="E35" s="293" t="n">
        <f aca="false">E21+E33</f>
        <v>0</v>
      </c>
      <c r="F35" s="293" t="n">
        <f aca="false">F21+F33</f>
        <v>0</v>
      </c>
    </row>
  </sheetData>
  <mergeCells count="22">
    <mergeCell ref="C1:F1"/>
    <mergeCell ref="C2:F2"/>
    <mergeCell ref="C3:F3"/>
    <mergeCell ref="C4:F4"/>
    <mergeCell ref="A6:F6"/>
    <mergeCell ref="A7:F7"/>
    <mergeCell ref="A10:F10"/>
    <mergeCell ref="A12:B12"/>
    <mergeCell ref="A15:B15"/>
    <mergeCell ref="A17:B17"/>
    <mergeCell ref="A19:B19"/>
    <mergeCell ref="A20:F20"/>
    <mergeCell ref="A21:B21"/>
    <mergeCell ref="A22:F22"/>
    <mergeCell ref="A24:B24"/>
    <mergeCell ref="A27:B27"/>
    <mergeCell ref="A29:B29"/>
    <mergeCell ref="A31:B31"/>
    <mergeCell ref="A32:F32"/>
    <mergeCell ref="A33:B33"/>
    <mergeCell ref="A34:F34"/>
    <mergeCell ref="A35:B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3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L10" activeCellId="0" sqref="L10"/>
    </sheetView>
  </sheetViews>
  <sheetFormatPr defaultColWidth="11.96484375" defaultRowHeight="12.8" zeroHeight="false" outlineLevelRow="0" outlineLevelCol="0"/>
  <sheetData>
    <row r="1" customFormat="false" ht="15.8" hidden="false" customHeight="false" outlineLevel="0" collapsed="false">
      <c r="D1" s="300" t="s">
        <v>538</v>
      </c>
      <c r="E1" s="300"/>
    </row>
    <row r="2" customFormat="false" ht="15.8" hidden="false" customHeight="false" outlineLevel="0" collapsed="false">
      <c r="A2" s="301"/>
      <c r="B2" s="301"/>
      <c r="C2" s="301"/>
      <c r="D2" s="301"/>
      <c r="E2" s="301"/>
    </row>
    <row r="3" customFormat="false" ht="15.8" hidden="false" customHeight="false" outlineLevel="0" collapsed="false">
      <c r="A3" s="54"/>
      <c r="B3" s="54"/>
      <c r="C3" s="54"/>
      <c r="D3" s="54"/>
      <c r="E3" s="54"/>
    </row>
    <row r="5" customFormat="false" ht="15.8" hidden="false" customHeight="false" outlineLevel="0" collapsed="false">
      <c r="E5" s="302" t="s">
        <v>539</v>
      </c>
    </row>
    <row r="8" customFormat="false" ht="15.8" hidden="false" customHeight="true" outlineLevel="0" collapsed="false">
      <c r="A8" s="303" t="s">
        <v>540</v>
      </c>
      <c r="B8" s="304" t="s">
        <v>541</v>
      </c>
      <c r="C8" s="304"/>
      <c r="D8" s="303" t="s">
        <v>542</v>
      </c>
      <c r="E8" s="303" t="s">
        <v>543</v>
      </c>
    </row>
    <row r="9" customFormat="false" ht="15.8" hidden="false" customHeight="true" outlineLevel="0" collapsed="false">
      <c r="A9" s="303"/>
      <c r="B9" s="305" t="s">
        <v>544</v>
      </c>
      <c r="C9" s="305"/>
      <c r="D9" s="303"/>
      <c r="E9" s="303"/>
    </row>
    <row r="10" customFormat="false" ht="86.55" hidden="false" customHeight="false" outlineLevel="0" collapsed="false">
      <c r="A10" s="303"/>
      <c r="B10" s="64" t="s">
        <v>545</v>
      </c>
      <c r="C10" s="64" t="s">
        <v>546</v>
      </c>
      <c r="D10" s="303"/>
      <c r="E10" s="303"/>
    </row>
    <row r="11" customFormat="false" ht="15.8" hidden="false" customHeight="false" outlineLevel="0" collapsed="false">
      <c r="A11" s="306"/>
      <c r="B11" s="307" t="n">
        <v>0</v>
      </c>
      <c r="C11" s="307" t="n">
        <v>0</v>
      </c>
      <c r="D11" s="303"/>
      <c r="E11" s="303"/>
    </row>
    <row r="12" customFormat="false" ht="15.8" hidden="false" customHeight="false" outlineLevel="0" collapsed="false">
      <c r="A12" s="306"/>
      <c r="B12" s="307"/>
      <c r="C12" s="307"/>
      <c r="D12" s="307"/>
      <c r="E12" s="307"/>
    </row>
    <row r="13" customFormat="false" ht="15.8" hidden="false" customHeight="false" outlineLevel="0" collapsed="false">
      <c r="A13" s="303"/>
      <c r="B13" s="308" t="n">
        <v>0</v>
      </c>
      <c r="C13" s="308" t="n">
        <v>0</v>
      </c>
      <c r="D13" s="309" t="s">
        <v>547</v>
      </c>
      <c r="E13" s="307" t="s">
        <v>547</v>
      </c>
    </row>
  </sheetData>
  <mergeCells count="11">
    <mergeCell ref="D1:E1"/>
    <mergeCell ref="A8:A10"/>
    <mergeCell ref="B8:C8"/>
    <mergeCell ref="D8:D10"/>
    <mergeCell ref="E8:E10"/>
    <mergeCell ref="B9:C9"/>
    <mergeCell ref="A11:A12"/>
    <mergeCell ref="B11:B12"/>
    <mergeCell ref="C11:C12"/>
    <mergeCell ref="D11:D12"/>
    <mergeCell ref="E11:E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K10" activeCellId="0" sqref="K10"/>
    </sheetView>
  </sheetViews>
  <sheetFormatPr defaultColWidth="11.96484375" defaultRowHeight="12.8" zeroHeight="false" outlineLevelRow="0" outlineLevelCol="0"/>
  <sheetData>
    <row r="1" customFormat="false" ht="15.8" hidden="false" customHeight="false" outlineLevel="0" collapsed="false"/>
    <row r="2" customFormat="false" ht="17" hidden="false" customHeight="false" outlineLevel="0" collapsed="false">
      <c r="A2" s="2"/>
      <c r="B2" s="2"/>
      <c r="C2" s="2"/>
      <c r="D2" s="310" t="s">
        <v>548</v>
      </c>
      <c r="E2" s="311"/>
      <c r="F2" s="311"/>
      <c r="G2" s="311"/>
    </row>
    <row r="3" customFormat="false" ht="17" hidden="false" customHeight="false" outlineLevel="0" collapsed="false">
      <c r="A3" s="2"/>
      <c r="B3" s="2"/>
      <c r="C3" s="2"/>
      <c r="D3" s="54" t="s">
        <v>511</v>
      </c>
      <c r="E3" s="311"/>
      <c r="F3" s="311"/>
      <c r="G3" s="311"/>
    </row>
    <row r="4" customFormat="false" ht="17" hidden="false" customHeight="false" outlineLevel="0" collapsed="false">
      <c r="A4" s="2"/>
      <c r="B4" s="2"/>
      <c r="C4" s="2"/>
      <c r="D4" s="54" t="s">
        <v>512</v>
      </c>
      <c r="E4" s="311"/>
      <c r="F4" s="311"/>
      <c r="G4" s="311"/>
    </row>
    <row r="5" customFormat="false" ht="17" hidden="false" customHeight="false" outlineLevel="0" collapsed="false">
      <c r="A5" s="2"/>
      <c r="B5" s="2"/>
      <c r="C5" s="2"/>
      <c r="D5" s="54" t="s">
        <v>549</v>
      </c>
      <c r="E5" s="311"/>
      <c r="F5" s="54"/>
      <c r="G5" s="311"/>
    </row>
    <row r="6" customFormat="false" ht="17" hidden="false" customHeight="false" outlineLevel="0" collapsed="false">
      <c r="A6" s="2"/>
      <c r="B6" s="2"/>
      <c r="C6" s="2"/>
      <c r="D6" s="2"/>
      <c r="E6" s="2"/>
      <c r="F6" s="2"/>
      <c r="G6" s="2"/>
    </row>
    <row r="7" customFormat="false" ht="17" hidden="false" customHeight="false" outlineLevel="0" collapsed="false">
      <c r="A7" s="2"/>
      <c r="B7" s="310" t="s">
        <v>550</v>
      </c>
      <c r="C7" s="2"/>
      <c r="D7" s="2"/>
      <c r="E7" s="2"/>
      <c r="F7" s="2"/>
      <c r="G7" s="2"/>
    </row>
    <row r="8" customFormat="false" ht="17" hidden="false" customHeight="false" outlineLevel="0" collapsed="false">
      <c r="A8" s="2"/>
      <c r="B8" s="310" t="s">
        <v>551</v>
      </c>
      <c r="C8" s="2"/>
      <c r="D8" s="2"/>
      <c r="E8" s="2"/>
      <c r="F8" s="2"/>
      <c r="G8" s="2"/>
    </row>
    <row r="9" customFormat="false" ht="17" hidden="false" customHeight="false" outlineLevel="0" collapsed="false">
      <c r="A9" s="2"/>
      <c r="B9" s="2"/>
      <c r="C9" s="2"/>
      <c r="D9" s="2"/>
      <c r="E9" s="2" t="s">
        <v>514</v>
      </c>
      <c r="F9" s="2"/>
      <c r="G9" s="2"/>
    </row>
    <row r="10" customFormat="false" ht="86.55" hidden="false" customHeight="false" outlineLevel="0" collapsed="false">
      <c r="A10" s="2"/>
      <c r="B10" s="312" t="s">
        <v>552</v>
      </c>
      <c r="C10" s="313" t="s">
        <v>553</v>
      </c>
      <c r="D10" s="313" t="s">
        <v>554</v>
      </c>
      <c r="E10" s="314" t="s">
        <v>555</v>
      </c>
      <c r="F10" s="314"/>
      <c r="G10" s="2"/>
    </row>
    <row r="11" customFormat="false" ht="17" hidden="false" customHeight="true" outlineLevel="0" collapsed="false">
      <c r="A11" s="2"/>
      <c r="B11" s="27" t="n">
        <v>1</v>
      </c>
      <c r="C11" s="315"/>
      <c r="D11" s="313"/>
      <c r="E11" s="316"/>
      <c r="F11" s="316"/>
      <c r="G11" s="2"/>
    </row>
    <row r="12" customFormat="false" ht="17" hidden="false" customHeight="false" outlineLevel="0" collapsed="false">
      <c r="A12" s="2"/>
      <c r="B12" s="27"/>
      <c r="C12" s="27" t="s">
        <v>556</v>
      </c>
      <c r="D12" s="27"/>
      <c r="E12" s="316"/>
      <c r="F12" s="316"/>
      <c r="G12" s="2"/>
    </row>
  </sheetData>
  <mergeCells count="3">
    <mergeCell ref="E10:F10"/>
    <mergeCell ref="E11:F11"/>
    <mergeCell ref="E12:F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13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K10" activeCellId="0" sqref="K10"/>
    </sheetView>
  </sheetViews>
  <sheetFormatPr defaultColWidth="11.96484375" defaultRowHeight="15.8" zeroHeight="false" outlineLevelRow="0" outlineLevelCol="0"/>
  <sheetData>
    <row r="1" customFormat="false" ht="15.8" hidden="false" customHeight="false" outlineLevel="0" collapsed="false">
      <c r="F1" s="56" t="s">
        <v>557</v>
      </c>
      <c r="G1" s="56"/>
      <c r="H1" s="56"/>
      <c r="I1" s="56"/>
    </row>
    <row r="2" customFormat="false" ht="15.8" hidden="false" customHeight="false" outlineLevel="0" collapsed="false">
      <c r="F2" s="288" t="s">
        <v>511</v>
      </c>
      <c r="G2" s="288"/>
      <c r="H2" s="288"/>
      <c r="I2" s="288"/>
    </row>
    <row r="3" customFormat="false" ht="15.8" hidden="false" customHeight="false" outlineLevel="0" collapsed="false">
      <c r="F3" s="57" t="s">
        <v>512</v>
      </c>
      <c r="G3" s="57"/>
      <c r="H3" s="57"/>
      <c r="I3" s="57"/>
    </row>
    <row r="4" customFormat="false" ht="47" hidden="false" customHeight="true" outlineLevel="0" collapsed="false">
      <c r="B4" s="317"/>
      <c r="F4" s="57" t="s">
        <v>558</v>
      </c>
      <c r="G4" s="57"/>
      <c r="H4" s="57"/>
      <c r="I4" s="57"/>
    </row>
    <row r="8" customFormat="false" ht="15.8" hidden="false" customHeight="false" outlineLevel="0" collapsed="false">
      <c r="B8" s="300" t="s">
        <v>559</v>
      </c>
      <c r="C8" s="300"/>
      <c r="D8" s="300"/>
      <c r="E8" s="300"/>
      <c r="F8" s="300"/>
      <c r="G8" s="300"/>
      <c r="H8" s="300"/>
    </row>
    <row r="9" customFormat="false" ht="15.8" hidden="false" customHeight="false" outlineLevel="0" collapsed="false">
      <c r="B9" s="300"/>
      <c r="C9" s="300"/>
      <c r="D9" s="300"/>
      <c r="E9" s="300"/>
      <c r="F9" s="300"/>
      <c r="G9" s="300"/>
      <c r="H9" s="300"/>
    </row>
    <row r="10" customFormat="false" ht="15.8" hidden="false" customHeight="false" outlineLevel="0" collapsed="false">
      <c r="B10" s="300"/>
      <c r="C10" s="300"/>
      <c r="D10" s="300"/>
      <c r="E10" s="300"/>
      <c r="F10" s="300"/>
      <c r="G10" s="300"/>
      <c r="H10" s="300"/>
    </row>
    <row r="11" customFormat="false" ht="15.8" hidden="false" customHeight="true" outlineLevel="0" collapsed="false">
      <c r="B11" s="318" t="s">
        <v>560</v>
      </c>
      <c r="C11" s="318" t="s">
        <v>561</v>
      </c>
      <c r="D11" s="319" t="s">
        <v>562</v>
      </c>
      <c r="E11" s="319"/>
      <c r="F11" s="319" t="s">
        <v>563</v>
      </c>
      <c r="G11" s="319"/>
    </row>
    <row r="12" s="320" customFormat="true" ht="15.8" hidden="false" customHeight="false" outlineLevel="0" collapsed="false">
      <c r="B12" s="321" t="n">
        <v>1</v>
      </c>
      <c r="C12" s="321" t="n">
        <v>2</v>
      </c>
      <c r="D12" s="322" t="n">
        <v>3</v>
      </c>
      <c r="E12" s="322"/>
      <c r="F12" s="322" t="n">
        <v>5</v>
      </c>
      <c r="G12" s="322"/>
    </row>
    <row r="13" customFormat="false" ht="15.8" hidden="false" customHeight="false" outlineLevel="0" collapsed="false">
      <c r="B13" s="318"/>
      <c r="C13" s="318"/>
      <c r="D13" s="319"/>
      <c r="E13" s="319"/>
      <c r="F13" s="319"/>
      <c r="G13" s="319"/>
    </row>
  </sheetData>
  <mergeCells count="11">
    <mergeCell ref="F1:I1"/>
    <mergeCell ref="F2:I2"/>
    <mergeCell ref="F3:I3"/>
    <mergeCell ref="F4:I4"/>
    <mergeCell ref="B8:H10"/>
    <mergeCell ref="D11:E11"/>
    <mergeCell ref="F11:G11"/>
    <mergeCell ref="D12:E12"/>
    <mergeCell ref="F12:G12"/>
    <mergeCell ref="D13:E13"/>
    <mergeCell ref="F13:G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D1" activeCellId="0" sqref="D1"/>
    </sheetView>
  </sheetViews>
  <sheetFormatPr defaultColWidth="8.94921875" defaultRowHeight="15" zeroHeight="false" outlineLevelRow="0" outlineLevelCol="0"/>
  <cols>
    <col collapsed="false" customWidth="true" hidden="false" outlineLevel="0" max="1" min="1" style="54" width="3.09"/>
    <col collapsed="false" customWidth="true" hidden="false" outlineLevel="0" max="2" min="2" style="55" width="40.47"/>
    <col collapsed="false" customWidth="true" hidden="false" outlineLevel="0" max="3" min="3" style="54" width="4.94"/>
    <col collapsed="false" customWidth="true" hidden="false" outlineLevel="0" max="4" min="4" style="54" width="4.8"/>
    <col collapsed="false" customWidth="true" hidden="false" outlineLevel="0" max="5" min="5" style="54" width="4.65"/>
    <col collapsed="false" customWidth="true" hidden="false" outlineLevel="0" max="7" min="6" style="54" width="3.94"/>
    <col collapsed="false" customWidth="true" hidden="false" outlineLevel="0" max="8" min="8" style="54" width="5.09"/>
    <col collapsed="false" customWidth="true" hidden="false" outlineLevel="0" max="9" min="9" style="54" width="8.65"/>
    <col collapsed="false" customWidth="false" hidden="false" outlineLevel="0" max="257" min="10" style="54" width="8.94"/>
  </cols>
  <sheetData>
    <row r="1" customFormat="false" ht="15" hidden="false" customHeight="false" outlineLevel="0" collapsed="false">
      <c r="D1" s="56" t="s">
        <v>120</v>
      </c>
      <c r="E1" s="56"/>
      <c r="F1" s="56"/>
      <c r="G1" s="56"/>
      <c r="H1" s="56"/>
      <c r="I1" s="56"/>
      <c r="J1" s="56"/>
    </row>
    <row r="2" customFormat="false" ht="15" hidden="false" customHeight="false" outlineLevel="0" collapsed="false">
      <c r="D2" s="57" t="s">
        <v>2</v>
      </c>
      <c r="E2" s="57"/>
      <c r="F2" s="57"/>
      <c r="G2" s="57"/>
      <c r="H2" s="57"/>
      <c r="I2" s="57"/>
      <c r="J2" s="57"/>
    </row>
    <row r="3" customFormat="false" ht="15" hidden="false" customHeight="false" outlineLevel="0" collapsed="false">
      <c r="D3" s="57" t="s">
        <v>3</v>
      </c>
      <c r="E3" s="57"/>
      <c r="F3" s="57"/>
      <c r="G3" s="57"/>
      <c r="H3" s="57"/>
      <c r="I3" s="57"/>
      <c r="J3" s="57"/>
    </row>
    <row r="4" customFormat="false" ht="15" hidden="false" customHeight="false" outlineLevel="0" collapsed="false">
      <c r="D4" s="57" t="str">
        <f aca="false">Доходы!B5</f>
        <v>№16 "23"декабря 2019</v>
      </c>
      <c r="E4" s="57"/>
      <c r="F4" s="57"/>
      <c r="G4" s="57"/>
      <c r="H4" s="57"/>
      <c r="I4" s="57"/>
      <c r="J4" s="57"/>
    </row>
    <row r="5" customFormat="false" ht="15" hidden="false" customHeight="false" outlineLevel="0" collapsed="false">
      <c r="D5" s="58"/>
      <c r="E5" s="58"/>
      <c r="F5" s="58"/>
      <c r="G5" s="58"/>
      <c r="H5" s="58"/>
      <c r="I5" s="58"/>
      <c r="J5" s="58"/>
    </row>
    <row r="6" customFormat="false" ht="15" hidden="false" customHeight="true" outlineLevel="0" collapsed="false">
      <c r="A6" s="59" t="s">
        <v>121</v>
      </c>
      <c r="B6" s="59"/>
      <c r="C6" s="59"/>
      <c r="D6" s="59"/>
      <c r="E6" s="59"/>
      <c r="F6" s="59"/>
      <c r="G6" s="59"/>
      <c r="H6" s="59"/>
      <c r="I6" s="59"/>
      <c r="J6" s="59"/>
    </row>
    <row r="7" customFormat="false" ht="15" hidden="false" customHeight="true" outlineLevel="0" collapsed="false">
      <c r="A7" s="60" t="s">
        <v>122</v>
      </c>
      <c r="B7" s="60"/>
      <c r="C7" s="60"/>
      <c r="D7" s="60"/>
      <c r="E7" s="60"/>
      <c r="F7" s="60"/>
      <c r="G7" s="60"/>
      <c r="H7" s="60"/>
      <c r="I7" s="60"/>
      <c r="J7" s="60"/>
    </row>
    <row r="8" customFormat="false" ht="28.5" hidden="false" customHeight="true" outlineLevel="0" collapsed="false">
      <c r="A8" s="61" t="s">
        <v>123</v>
      </c>
      <c r="B8" s="61" t="s">
        <v>124</v>
      </c>
      <c r="C8" s="62" t="s">
        <v>125</v>
      </c>
      <c r="D8" s="62" t="s">
        <v>126</v>
      </c>
      <c r="E8" s="62" t="s">
        <v>127</v>
      </c>
      <c r="F8" s="63" t="s">
        <v>128</v>
      </c>
      <c r="G8" s="63"/>
      <c r="H8" s="63"/>
      <c r="I8" s="62" t="s">
        <v>129</v>
      </c>
      <c r="J8" s="64" t="s">
        <v>11</v>
      </c>
    </row>
    <row r="9" customFormat="false" ht="58.5" hidden="false" customHeight="true" outlineLevel="0" collapsed="false">
      <c r="A9" s="61"/>
      <c r="B9" s="61"/>
      <c r="C9" s="62"/>
      <c r="D9" s="62"/>
      <c r="E9" s="62"/>
      <c r="F9" s="65"/>
      <c r="G9" s="66" t="s">
        <v>130</v>
      </c>
      <c r="H9" s="66" t="s">
        <v>131</v>
      </c>
      <c r="I9" s="62"/>
      <c r="J9" s="64"/>
    </row>
    <row r="10" customFormat="false" ht="38.25" hidden="false" customHeight="false" outlineLevel="0" collapsed="false">
      <c r="A10" s="12"/>
      <c r="B10" s="67" t="s">
        <v>132</v>
      </c>
      <c r="C10" s="68"/>
      <c r="D10" s="69"/>
      <c r="E10" s="69"/>
      <c r="F10" s="69"/>
      <c r="G10" s="69"/>
      <c r="H10" s="69"/>
      <c r="I10" s="69"/>
      <c r="J10" s="70" t="n">
        <f aca="false">J27+J23</f>
        <v>0.00110199999471661</v>
      </c>
    </row>
    <row r="11" customFormat="false" ht="36" hidden="false" customHeight="false" outlineLevel="0" collapsed="false">
      <c r="A11" s="12"/>
      <c r="B11" s="71" t="s">
        <v>133</v>
      </c>
      <c r="C11" s="72" t="s">
        <v>58</v>
      </c>
      <c r="D11" s="73" t="s">
        <v>27</v>
      </c>
      <c r="E11" s="73" t="s">
        <v>23</v>
      </c>
      <c r="F11" s="73" t="s">
        <v>23</v>
      </c>
      <c r="G11" s="73" t="s">
        <v>23</v>
      </c>
      <c r="H11" s="73" t="s">
        <v>23</v>
      </c>
      <c r="I11" s="73" t="s">
        <v>134</v>
      </c>
      <c r="J11" s="74" t="n">
        <f aca="false">J12+J17</f>
        <v>0</v>
      </c>
    </row>
    <row r="12" customFormat="false" ht="24" hidden="false" customHeight="false" outlineLevel="0" collapsed="false">
      <c r="A12" s="75" t="s">
        <v>135</v>
      </c>
      <c r="B12" s="76" t="s">
        <v>136</v>
      </c>
      <c r="C12" s="72" t="s">
        <v>58</v>
      </c>
      <c r="D12" s="73" t="s">
        <v>27</v>
      </c>
      <c r="E12" s="73" t="s">
        <v>29</v>
      </c>
      <c r="F12" s="73" t="s">
        <v>23</v>
      </c>
      <c r="G12" s="73" t="s">
        <v>23</v>
      </c>
      <c r="H12" s="73" t="s">
        <v>23</v>
      </c>
      <c r="I12" s="73" t="s">
        <v>134</v>
      </c>
      <c r="J12" s="74" t="n">
        <f aca="false">J13-J15</f>
        <v>0</v>
      </c>
    </row>
    <row r="13" customFormat="false" ht="24" hidden="false" customHeight="false" outlineLevel="0" collapsed="false">
      <c r="A13" s="77"/>
      <c r="B13" s="78" t="s">
        <v>137</v>
      </c>
      <c r="C13" s="72" t="s">
        <v>58</v>
      </c>
      <c r="D13" s="73" t="s">
        <v>27</v>
      </c>
      <c r="E13" s="73" t="s">
        <v>29</v>
      </c>
      <c r="F13" s="73" t="s">
        <v>23</v>
      </c>
      <c r="G13" s="73" t="s">
        <v>23</v>
      </c>
      <c r="H13" s="73" t="s">
        <v>23</v>
      </c>
      <c r="I13" s="73" t="s">
        <v>138</v>
      </c>
      <c r="J13" s="74" t="n">
        <f aca="false">J14</f>
        <v>0</v>
      </c>
    </row>
    <row r="14" customFormat="false" ht="36" hidden="false" customHeight="false" outlineLevel="0" collapsed="false">
      <c r="A14" s="77"/>
      <c r="B14" s="79" t="s">
        <v>139</v>
      </c>
      <c r="C14" s="72" t="s">
        <v>58</v>
      </c>
      <c r="D14" s="73" t="s">
        <v>27</v>
      </c>
      <c r="E14" s="73" t="s">
        <v>29</v>
      </c>
      <c r="F14" s="73" t="s">
        <v>23</v>
      </c>
      <c r="G14" s="73" t="s">
        <v>23</v>
      </c>
      <c r="H14" s="73" t="s">
        <v>48</v>
      </c>
      <c r="I14" s="73" t="s">
        <v>140</v>
      </c>
      <c r="J14" s="74" t="n">
        <v>0</v>
      </c>
    </row>
    <row r="15" customFormat="false" ht="24" hidden="false" customHeight="false" outlineLevel="0" collapsed="false">
      <c r="A15" s="77"/>
      <c r="B15" s="78" t="s">
        <v>141</v>
      </c>
      <c r="C15" s="72" t="s">
        <v>58</v>
      </c>
      <c r="D15" s="73" t="s">
        <v>27</v>
      </c>
      <c r="E15" s="73" t="s">
        <v>29</v>
      </c>
      <c r="F15" s="73" t="s">
        <v>23</v>
      </c>
      <c r="G15" s="73" t="s">
        <v>23</v>
      </c>
      <c r="H15" s="73" t="s">
        <v>23</v>
      </c>
      <c r="I15" s="73" t="s">
        <v>142</v>
      </c>
      <c r="J15" s="74" t="n">
        <f aca="false">J16</f>
        <v>0</v>
      </c>
    </row>
    <row r="16" customFormat="false" ht="36" hidden="false" customHeight="false" outlineLevel="0" collapsed="false">
      <c r="A16" s="77"/>
      <c r="B16" s="79" t="s">
        <v>143</v>
      </c>
      <c r="C16" s="72" t="s">
        <v>58</v>
      </c>
      <c r="D16" s="73" t="s">
        <v>27</v>
      </c>
      <c r="E16" s="73" t="s">
        <v>29</v>
      </c>
      <c r="F16" s="73" t="s">
        <v>23</v>
      </c>
      <c r="G16" s="73" t="s">
        <v>23</v>
      </c>
      <c r="H16" s="73" t="s">
        <v>48</v>
      </c>
      <c r="I16" s="73" t="s">
        <v>144</v>
      </c>
      <c r="J16" s="74" t="n">
        <v>0</v>
      </c>
    </row>
    <row r="17" customFormat="false" ht="24" hidden="false" customHeight="false" outlineLevel="0" collapsed="false">
      <c r="A17" s="75" t="s">
        <v>145</v>
      </c>
      <c r="B17" s="76" t="s">
        <v>146</v>
      </c>
      <c r="C17" s="72" t="s">
        <v>58</v>
      </c>
      <c r="D17" s="73" t="s">
        <v>27</v>
      </c>
      <c r="E17" s="73" t="s">
        <v>41</v>
      </c>
      <c r="F17" s="73" t="s">
        <v>23</v>
      </c>
      <c r="G17" s="73" t="s">
        <v>23</v>
      </c>
      <c r="H17" s="73" t="s">
        <v>23</v>
      </c>
      <c r="I17" s="73" t="s">
        <v>134</v>
      </c>
      <c r="J17" s="74" t="n">
        <f aca="false">J18-J20</f>
        <v>0</v>
      </c>
    </row>
    <row r="18" customFormat="false" ht="36" hidden="false" customHeight="false" outlineLevel="0" collapsed="false">
      <c r="A18" s="77"/>
      <c r="B18" s="80" t="s">
        <v>147</v>
      </c>
      <c r="C18" s="72" t="s">
        <v>58</v>
      </c>
      <c r="D18" s="73" t="s">
        <v>27</v>
      </c>
      <c r="E18" s="73" t="s">
        <v>41</v>
      </c>
      <c r="F18" s="73" t="s">
        <v>27</v>
      </c>
      <c r="G18" s="73" t="s">
        <v>23</v>
      </c>
      <c r="H18" s="73" t="s">
        <v>23</v>
      </c>
      <c r="I18" s="73" t="s">
        <v>138</v>
      </c>
      <c r="J18" s="74" t="n">
        <f aca="false">J19</f>
        <v>0</v>
      </c>
    </row>
    <row r="19" customFormat="false" ht="48" hidden="false" customHeight="false" outlineLevel="0" collapsed="false">
      <c r="A19" s="77"/>
      <c r="B19" s="81" t="s">
        <v>148</v>
      </c>
      <c r="C19" s="72" t="s">
        <v>58</v>
      </c>
      <c r="D19" s="73" t="s">
        <v>27</v>
      </c>
      <c r="E19" s="73" t="s">
        <v>41</v>
      </c>
      <c r="F19" s="73" t="s">
        <v>27</v>
      </c>
      <c r="G19" s="73" t="s">
        <v>23</v>
      </c>
      <c r="H19" s="73" t="s">
        <v>48</v>
      </c>
      <c r="I19" s="73" t="s">
        <v>140</v>
      </c>
      <c r="J19" s="74" t="n">
        <v>0</v>
      </c>
    </row>
    <row r="20" customFormat="false" ht="36" hidden="false" customHeight="false" outlineLevel="0" collapsed="false">
      <c r="A20" s="77"/>
      <c r="B20" s="80" t="s">
        <v>149</v>
      </c>
      <c r="C20" s="72" t="s">
        <v>58</v>
      </c>
      <c r="D20" s="73" t="s">
        <v>27</v>
      </c>
      <c r="E20" s="73" t="s">
        <v>41</v>
      </c>
      <c r="F20" s="73" t="s">
        <v>27</v>
      </c>
      <c r="G20" s="73" t="s">
        <v>23</v>
      </c>
      <c r="H20" s="73" t="s">
        <v>23</v>
      </c>
      <c r="I20" s="73" t="s">
        <v>142</v>
      </c>
      <c r="J20" s="74" t="n">
        <f aca="false">J21</f>
        <v>0</v>
      </c>
    </row>
    <row r="21" customFormat="false" ht="48" hidden="false" customHeight="false" outlineLevel="0" collapsed="false">
      <c r="A21" s="82"/>
      <c r="B21" s="81" t="s">
        <v>150</v>
      </c>
      <c r="C21" s="72" t="s">
        <v>58</v>
      </c>
      <c r="D21" s="73" t="s">
        <v>27</v>
      </c>
      <c r="E21" s="73" t="s">
        <v>41</v>
      </c>
      <c r="F21" s="73" t="s">
        <v>27</v>
      </c>
      <c r="G21" s="73" t="s">
        <v>23</v>
      </c>
      <c r="H21" s="73" t="s">
        <v>48</v>
      </c>
      <c r="I21" s="73" t="s">
        <v>144</v>
      </c>
      <c r="J21" s="74" t="n">
        <v>0</v>
      </c>
    </row>
    <row r="22" customFormat="false" ht="24" hidden="false" customHeight="false" outlineLevel="0" collapsed="false">
      <c r="A22" s="12" t="s">
        <v>151</v>
      </c>
      <c r="B22" s="76" t="s">
        <v>152</v>
      </c>
      <c r="C22" s="72" t="s">
        <v>58</v>
      </c>
      <c r="D22" s="73" t="s">
        <v>27</v>
      </c>
      <c r="E22" s="73" t="s">
        <v>39</v>
      </c>
      <c r="F22" s="73" t="s">
        <v>23</v>
      </c>
      <c r="G22" s="73" t="s">
        <v>23</v>
      </c>
      <c r="H22" s="73" t="s">
        <v>23</v>
      </c>
      <c r="I22" s="73" t="s">
        <v>134</v>
      </c>
      <c r="J22" s="74" t="n">
        <f aca="false">J23+J27</f>
        <v>0.00110199999471661</v>
      </c>
    </row>
    <row r="23" customFormat="false" ht="15" hidden="false" customHeight="false" outlineLevel="0" collapsed="false">
      <c r="A23" s="12"/>
      <c r="B23" s="83" t="s">
        <v>153</v>
      </c>
      <c r="C23" s="72" t="s">
        <v>58</v>
      </c>
      <c r="D23" s="73" t="s">
        <v>27</v>
      </c>
      <c r="E23" s="73" t="s">
        <v>39</v>
      </c>
      <c r="F23" s="73" t="s">
        <v>23</v>
      </c>
      <c r="G23" s="73" t="s">
        <v>23</v>
      </c>
      <c r="H23" s="73" t="s">
        <v>23</v>
      </c>
      <c r="I23" s="73" t="s">
        <v>154</v>
      </c>
      <c r="J23" s="84" t="n">
        <f aca="false">J24</f>
        <v>-33961.30681</v>
      </c>
    </row>
    <row r="24" customFormat="false" ht="15" hidden="false" customHeight="false" outlineLevel="0" collapsed="false">
      <c r="A24" s="12"/>
      <c r="B24" s="85" t="s">
        <v>155</v>
      </c>
      <c r="C24" s="72" t="s">
        <v>58</v>
      </c>
      <c r="D24" s="73" t="s">
        <v>27</v>
      </c>
      <c r="E24" s="73" t="s">
        <v>39</v>
      </c>
      <c r="F24" s="73" t="s">
        <v>29</v>
      </c>
      <c r="G24" s="73" t="s">
        <v>23</v>
      </c>
      <c r="H24" s="73" t="s">
        <v>23</v>
      </c>
      <c r="I24" s="73" t="s">
        <v>154</v>
      </c>
      <c r="J24" s="74" t="n">
        <f aca="false">J25</f>
        <v>-33961.30681</v>
      </c>
    </row>
    <row r="25" customFormat="false" ht="24" hidden="false" customHeight="false" outlineLevel="0" collapsed="false">
      <c r="A25" s="12"/>
      <c r="B25" s="86" t="s">
        <v>156</v>
      </c>
      <c r="C25" s="72" t="s">
        <v>58</v>
      </c>
      <c r="D25" s="73" t="s">
        <v>27</v>
      </c>
      <c r="E25" s="73" t="s">
        <v>39</v>
      </c>
      <c r="F25" s="73" t="s">
        <v>29</v>
      </c>
      <c r="G25" s="73" t="s">
        <v>27</v>
      </c>
      <c r="H25" s="73" t="s">
        <v>23</v>
      </c>
      <c r="I25" s="73" t="s">
        <v>157</v>
      </c>
      <c r="J25" s="74" t="n">
        <f aca="false">J26</f>
        <v>-33961.30681</v>
      </c>
    </row>
    <row r="26" customFormat="false" ht="24" hidden="false" customHeight="false" outlineLevel="0" collapsed="false">
      <c r="A26" s="12"/>
      <c r="B26" s="87" t="s">
        <v>158</v>
      </c>
      <c r="C26" s="72" t="s">
        <v>58</v>
      </c>
      <c r="D26" s="73" t="s">
        <v>27</v>
      </c>
      <c r="E26" s="73" t="s">
        <v>39</v>
      </c>
      <c r="F26" s="73" t="s">
        <v>29</v>
      </c>
      <c r="G26" s="73" t="s">
        <v>27</v>
      </c>
      <c r="H26" s="73" t="s">
        <v>48</v>
      </c>
      <c r="I26" s="73" t="s">
        <v>157</v>
      </c>
      <c r="J26" s="74" t="n">
        <f aca="false">Доходы!J12*-1</f>
        <v>-33961.30681</v>
      </c>
    </row>
    <row r="27" customFormat="false" ht="15" hidden="false" customHeight="false" outlineLevel="0" collapsed="false">
      <c r="A27" s="12"/>
      <c r="B27" s="83" t="s">
        <v>159</v>
      </c>
      <c r="C27" s="72" t="s">
        <v>58</v>
      </c>
      <c r="D27" s="73" t="s">
        <v>27</v>
      </c>
      <c r="E27" s="73" t="s">
        <v>39</v>
      </c>
      <c r="F27" s="73" t="s">
        <v>23</v>
      </c>
      <c r="G27" s="73" t="s">
        <v>23</v>
      </c>
      <c r="H27" s="73" t="s">
        <v>23</v>
      </c>
      <c r="I27" s="73" t="s">
        <v>160</v>
      </c>
      <c r="J27" s="84" t="n">
        <f aca="false">J28</f>
        <v>33961.307912</v>
      </c>
    </row>
    <row r="28" customFormat="false" ht="15" hidden="false" customHeight="false" outlineLevel="0" collapsed="false">
      <c r="A28" s="12"/>
      <c r="B28" s="85" t="s">
        <v>161</v>
      </c>
      <c r="C28" s="72" t="s">
        <v>58</v>
      </c>
      <c r="D28" s="73" t="s">
        <v>27</v>
      </c>
      <c r="E28" s="73" t="s">
        <v>39</v>
      </c>
      <c r="F28" s="73" t="s">
        <v>29</v>
      </c>
      <c r="G28" s="73" t="s">
        <v>23</v>
      </c>
      <c r="H28" s="73" t="s">
        <v>23</v>
      </c>
      <c r="I28" s="73" t="s">
        <v>160</v>
      </c>
      <c r="J28" s="74" t="n">
        <f aca="false">J29</f>
        <v>33961.307912</v>
      </c>
    </row>
    <row r="29" customFormat="false" ht="24" hidden="false" customHeight="false" outlineLevel="0" collapsed="false">
      <c r="A29" s="12"/>
      <c r="B29" s="86" t="s">
        <v>162</v>
      </c>
      <c r="C29" s="72" t="s">
        <v>58</v>
      </c>
      <c r="D29" s="73" t="s">
        <v>27</v>
      </c>
      <c r="E29" s="73" t="s">
        <v>39</v>
      </c>
      <c r="F29" s="73" t="s">
        <v>29</v>
      </c>
      <c r="G29" s="73" t="s">
        <v>27</v>
      </c>
      <c r="H29" s="73" t="s">
        <v>23</v>
      </c>
      <c r="I29" s="73" t="s">
        <v>163</v>
      </c>
      <c r="J29" s="74" t="n">
        <f aca="false">J30</f>
        <v>33961.307912</v>
      </c>
    </row>
    <row r="30" customFormat="false" ht="24" hidden="false" customHeight="false" outlineLevel="0" collapsed="false">
      <c r="A30" s="12"/>
      <c r="B30" s="87" t="s">
        <v>164</v>
      </c>
      <c r="C30" s="72" t="s">
        <v>58</v>
      </c>
      <c r="D30" s="73" t="s">
        <v>27</v>
      </c>
      <c r="E30" s="73" t="s">
        <v>39</v>
      </c>
      <c r="F30" s="73" t="s">
        <v>29</v>
      </c>
      <c r="G30" s="73" t="s">
        <v>27</v>
      </c>
      <c r="H30" s="73" t="s">
        <v>48</v>
      </c>
      <c r="I30" s="73" t="s">
        <v>163</v>
      </c>
      <c r="J30" s="74" t="n">
        <f aca="false">Расходы!I10</f>
        <v>33961.307912</v>
      </c>
    </row>
    <row r="31" customFormat="false" ht="15" hidden="false" customHeight="false" outlineLevel="0" collapsed="false">
      <c r="B31" s="88"/>
      <c r="C31" s="89"/>
      <c r="D31" s="89"/>
      <c r="E31" s="89"/>
      <c r="F31" s="89"/>
      <c r="G31" s="89"/>
      <c r="H31" s="89"/>
      <c r="I31" s="89"/>
      <c r="J31" s="89"/>
    </row>
    <row r="32" customFormat="false" ht="15" hidden="false" customHeight="false" outlineLevel="0" collapsed="false">
      <c r="B32" s="88"/>
      <c r="C32" s="89"/>
      <c r="D32" s="89"/>
      <c r="E32" s="89"/>
      <c r="F32" s="89"/>
      <c r="G32" s="89"/>
      <c r="H32" s="89"/>
      <c r="I32" s="89"/>
      <c r="J32" s="89"/>
    </row>
    <row r="33" customFormat="false" ht="15" hidden="false" customHeight="false" outlineLevel="0" collapsed="false">
      <c r="B33" s="88"/>
      <c r="C33" s="89"/>
      <c r="D33" s="89"/>
      <c r="E33" s="89"/>
      <c r="F33" s="89"/>
      <c r="G33" s="89"/>
      <c r="H33" s="89"/>
      <c r="I33" s="89"/>
      <c r="J33" s="89"/>
    </row>
    <row r="34" customFormat="false" ht="15" hidden="false" customHeight="false" outlineLevel="0" collapsed="false">
      <c r="B34" s="88"/>
      <c r="C34" s="89"/>
      <c r="D34" s="89"/>
      <c r="E34" s="89"/>
      <c r="F34" s="89"/>
      <c r="G34" s="89"/>
      <c r="H34" s="89"/>
      <c r="I34" s="89"/>
      <c r="J34" s="89"/>
    </row>
    <row r="35" customFormat="false" ht="15" hidden="false" customHeight="false" outlineLevel="0" collapsed="false">
      <c r="B35" s="88"/>
      <c r="C35" s="89"/>
      <c r="D35" s="89"/>
      <c r="E35" s="89"/>
      <c r="F35" s="89"/>
      <c r="G35" s="89"/>
      <c r="H35" s="89"/>
      <c r="I35" s="89"/>
      <c r="J35" s="89"/>
    </row>
    <row r="36" customFormat="false" ht="15" hidden="false" customHeight="false" outlineLevel="0" collapsed="false">
      <c r="B36" s="88"/>
      <c r="C36" s="89"/>
      <c r="D36" s="89"/>
      <c r="E36" s="89"/>
      <c r="F36" s="89"/>
      <c r="G36" s="89"/>
      <c r="H36" s="89"/>
      <c r="I36" s="89"/>
      <c r="J36" s="89"/>
    </row>
    <row r="37" customFormat="false" ht="15" hidden="false" customHeight="false" outlineLevel="0" collapsed="false">
      <c r="B37" s="88"/>
      <c r="C37" s="89"/>
      <c r="D37" s="89"/>
      <c r="E37" s="89"/>
      <c r="F37" s="89"/>
      <c r="G37" s="89"/>
      <c r="H37" s="89"/>
      <c r="I37" s="89"/>
      <c r="J37" s="89"/>
    </row>
    <row r="38" customFormat="false" ht="15" hidden="false" customHeight="false" outlineLevel="0" collapsed="false">
      <c r="B38" s="88"/>
      <c r="C38" s="89"/>
      <c r="D38" s="89"/>
      <c r="E38" s="89"/>
      <c r="F38" s="89"/>
      <c r="G38" s="89"/>
      <c r="H38" s="89"/>
      <c r="I38" s="89"/>
      <c r="J38" s="89"/>
    </row>
    <row r="39" customFormat="false" ht="15" hidden="false" customHeight="false" outlineLevel="0" collapsed="false">
      <c r="B39" s="88"/>
      <c r="C39" s="89"/>
      <c r="D39" s="89"/>
      <c r="E39" s="89"/>
      <c r="F39" s="89"/>
      <c r="G39" s="89"/>
      <c r="H39" s="89"/>
      <c r="I39" s="89"/>
      <c r="J39" s="89"/>
    </row>
    <row r="40" customFormat="false" ht="15" hidden="false" customHeight="false" outlineLevel="0" collapsed="false">
      <c r="B40" s="88"/>
      <c r="C40" s="89"/>
      <c r="D40" s="89"/>
      <c r="E40" s="89"/>
      <c r="F40" s="89"/>
      <c r="G40" s="89"/>
      <c r="H40" s="89"/>
      <c r="I40" s="89"/>
      <c r="J40" s="89"/>
    </row>
    <row r="41" customFormat="false" ht="15" hidden="false" customHeight="false" outlineLevel="0" collapsed="false">
      <c r="B41" s="88"/>
      <c r="C41" s="89"/>
      <c r="D41" s="89"/>
      <c r="E41" s="89"/>
      <c r="F41" s="89"/>
      <c r="G41" s="89"/>
      <c r="H41" s="89"/>
      <c r="I41" s="89"/>
      <c r="J41" s="89"/>
    </row>
    <row r="42" customFormat="false" ht="15" hidden="false" customHeight="false" outlineLevel="0" collapsed="false">
      <c r="B42" s="88"/>
      <c r="C42" s="89"/>
      <c r="D42" s="89"/>
      <c r="E42" s="89"/>
      <c r="F42" s="89"/>
      <c r="G42" s="89"/>
      <c r="H42" s="89"/>
      <c r="I42" s="89"/>
      <c r="J42" s="89"/>
    </row>
    <row r="43" customFormat="false" ht="15" hidden="false" customHeight="false" outlineLevel="0" collapsed="false">
      <c r="B43" s="88"/>
      <c r="C43" s="89"/>
      <c r="D43" s="89"/>
      <c r="E43" s="89"/>
      <c r="F43" s="89"/>
      <c r="G43" s="89"/>
      <c r="H43" s="89"/>
      <c r="I43" s="89"/>
      <c r="J43" s="89"/>
    </row>
    <row r="44" customFormat="false" ht="15" hidden="false" customHeight="false" outlineLevel="0" collapsed="false">
      <c r="B44" s="88"/>
      <c r="C44" s="89"/>
      <c r="D44" s="89"/>
      <c r="E44" s="89"/>
      <c r="F44" s="89"/>
      <c r="G44" s="89"/>
      <c r="H44" s="89"/>
      <c r="I44" s="89"/>
      <c r="J44" s="89"/>
    </row>
    <row r="45" customFormat="false" ht="15" hidden="false" customHeight="false" outlineLevel="0" collapsed="false">
      <c r="B45" s="88"/>
      <c r="C45" s="89"/>
      <c r="D45" s="89"/>
      <c r="E45" s="89"/>
      <c r="F45" s="89"/>
      <c r="G45" s="89"/>
      <c r="H45" s="89"/>
      <c r="I45" s="89"/>
      <c r="J45" s="89"/>
    </row>
    <row r="46" customFormat="false" ht="15" hidden="false" customHeight="false" outlineLevel="0" collapsed="false">
      <c r="B46" s="88"/>
      <c r="C46" s="89"/>
      <c r="D46" s="89"/>
      <c r="E46" s="89"/>
      <c r="F46" s="89"/>
      <c r="G46" s="89"/>
      <c r="H46" s="89"/>
      <c r="I46" s="89"/>
      <c r="J46" s="89"/>
    </row>
    <row r="47" customFormat="false" ht="15" hidden="false" customHeight="false" outlineLevel="0" collapsed="false">
      <c r="B47" s="88"/>
      <c r="C47" s="89"/>
      <c r="D47" s="89"/>
      <c r="E47" s="89"/>
      <c r="F47" s="89"/>
      <c r="G47" s="89"/>
      <c r="H47" s="89"/>
      <c r="I47" s="89"/>
      <c r="J47" s="89"/>
    </row>
    <row r="48" customFormat="false" ht="15" hidden="false" customHeight="false" outlineLevel="0" collapsed="false">
      <c r="B48" s="88"/>
      <c r="C48" s="89"/>
      <c r="D48" s="89"/>
      <c r="E48" s="89"/>
      <c r="F48" s="89"/>
      <c r="G48" s="89"/>
      <c r="H48" s="89"/>
      <c r="I48" s="89"/>
      <c r="J48" s="89"/>
    </row>
    <row r="49" customFormat="false" ht="15" hidden="false" customHeight="false" outlineLevel="0" collapsed="false">
      <c r="B49" s="88"/>
      <c r="C49" s="89"/>
      <c r="D49" s="89"/>
      <c r="E49" s="89"/>
      <c r="F49" s="89"/>
      <c r="G49" s="89"/>
      <c r="H49" s="89"/>
      <c r="I49" s="89"/>
      <c r="J49" s="89"/>
    </row>
    <row r="50" customFormat="false" ht="15" hidden="false" customHeight="false" outlineLevel="0" collapsed="false">
      <c r="B50" s="88"/>
      <c r="C50" s="89"/>
      <c r="D50" s="89"/>
      <c r="E50" s="89"/>
      <c r="F50" s="89"/>
      <c r="G50" s="89"/>
      <c r="H50" s="89"/>
      <c r="I50" s="89"/>
      <c r="J50" s="89"/>
    </row>
    <row r="51" customFormat="false" ht="15" hidden="false" customHeight="false" outlineLevel="0" collapsed="false">
      <c r="B51" s="88"/>
      <c r="C51" s="89"/>
      <c r="D51" s="89"/>
      <c r="E51" s="89"/>
      <c r="F51" s="89"/>
      <c r="G51" s="89"/>
      <c r="H51" s="89"/>
      <c r="I51" s="89"/>
      <c r="J51" s="89"/>
    </row>
    <row r="52" customFormat="false" ht="15" hidden="false" customHeight="false" outlineLevel="0" collapsed="false">
      <c r="B52" s="88"/>
      <c r="C52" s="89"/>
      <c r="D52" s="89"/>
      <c r="E52" s="89"/>
      <c r="F52" s="89"/>
      <c r="G52" s="89"/>
      <c r="H52" s="89"/>
      <c r="I52" s="89"/>
      <c r="J52" s="89"/>
    </row>
    <row r="53" customFormat="false" ht="15" hidden="false" customHeight="false" outlineLevel="0" collapsed="false">
      <c r="B53" s="88"/>
      <c r="C53" s="89"/>
      <c r="D53" s="89"/>
      <c r="E53" s="89"/>
      <c r="F53" s="89"/>
      <c r="G53" s="89"/>
      <c r="H53" s="89"/>
      <c r="I53" s="89"/>
      <c r="J53" s="89"/>
    </row>
    <row r="54" customFormat="false" ht="15" hidden="false" customHeight="false" outlineLevel="0" collapsed="false">
      <c r="B54" s="88"/>
      <c r="C54" s="89"/>
      <c r="D54" s="89"/>
      <c r="E54" s="89"/>
      <c r="F54" s="89"/>
      <c r="G54" s="89"/>
      <c r="H54" s="89"/>
      <c r="I54" s="89"/>
      <c r="J54" s="89"/>
    </row>
    <row r="55" customFormat="false" ht="15" hidden="false" customHeight="false" outlineLevel="0" collapsed="false">
      <c r="B55" s="88"/>
      <c r="C55" s="89"/>
      <c r="D55" s="89"/>
      <c r="E55" s="89"/>
      <c r="F55" s="89"/>
      <c r="G55" s="89"/>
      <c r="H55" s="89"/>
      <c r="I55" s="89"/>
      <c r="J55" s="89"/>
    </row>
    <row r="56" customFormat="false" ht="15" hidden="false" customHeight="false" outlineLevel="0" collapsed="false">
      <c r="B56" s="88"/>
      <c r="C56" s="89"/>
      <c r="D56" s="89"/>
      <c r="E56" s="89"/>
      <c r="F56" s="89"/>
      <c r="G56" s="89"/>
      <c r="H56" s="89"/>
      <c r="I56" s="89"/>
      <c r="J56" s="89"/>
    </row>
    <row r="57" customFormat="false" ht="15" hidden="false" customHeight="false" outlineLevel="0" collapsed="false">
      <c r="B57" s="88"/>
      <c r="C57" s="89"/>
      <c r="D57" s="89"/>
      <c r="E57" s="89"/>
      <c r="F57" s="89"/>
      <c r="G57" s="89"/>
      <c r="H57" s="89"/>
      <c r="I57" s="89"/>
      <c r="J57" s="89"/>
    </row>
    <row r="58" customFormat="false" ht="15" hidden="false" customHeight="false" outlineLevel="0" collapsed="false">
      <c r="B58" s="88"/>
      <c r="C58" s="89"/>
      <c r="D58" s="89"/>
      <c r="E58" s="89"/>
      <c r="F58" s="89"/>
      <c r="G58" s="89"/>
      <c r="H58" s="89"/>
      <c r="I58" s="89"/>
      <c r="J58" s="89"/>
    </row>
    <row r="59" customFormat="false" ht="15" hidden="false" customHeight="false" outlineLevel="0" collapsed="false">
      <c r="B59" s="88"/>
      <c r="C59" s="89"/>
      <c r="D59" s="89"/>
      <c r="E59" s="89"/>
      <c r="F59" s="89"/>
      <c r="G59" s="89"/>
      <c r="H59" s="89"/>
      <c r="I59" s="89"/>
      <c r="J59" s="89"/>
    </row>
    <row r="60" customFormat="false" ht="15" hidden="false" customHeight="false" outlineLevel="0" collapsed="false">
      <c r="B60" s="88"/>
      <c r="C60" s="89"/>
      <c r="D60" s="89"/>
      <c r="E60" s="89"/>
      <c r="F60" s="89"/>
      <c r="G60" s="89"/>
      <c r="H60" s="89"/>
      <c r="I60" s="89"/>
      <c r="J60" s="89"/>
    </row>
    <row r="61" customFormat="false" ht="15" hidden="false" customHeight="false" outlineLevel="0" collapsed="false">
      <c r="B61" s="88"/>
      <c r="C61" s="89"/>
      <c r="D61" s="89"/>
      <c r="E61" s="89"/>
      <c r="F61" s="89"/>
      <c r="G61" s="89"/>
      <c r="H61" s="89"/>
      <c r="I61" s="89"/>
      <c r="J61" s="89"/>
    </row>
    <row r="62" customFormat="false" ht="15" hidden="false" customHeight="false" outlineLevel="0" collapsed="false">
      <c r="B62" s="88"/>
      <c r="C62" s="89"/>
      <c r="D62" s="89"/>
      <c r="E62" s="89"/>
      <c r="F62" s="89"/>
      <c r="G62" s="89"/>
      <c r="H62" s="89"/>
      <c r="I62" s="89"/>
      <c r="J62" s="89"/>
    </row>
    <row r="63" customFormat="false" ht="15" hidden="false" customHeight="false" outlineLevel="0" collapsed="false">
      <c r="B63" s="88"/>
      <c r="C63" s="89"/>
      <c r="D63" s="89"/>
      <c r="E63" s="89"/>
      <c r="F63" s="89"/>
      <c r="G63" s="89"/>
      <c r="H63" s="89"/>
      <c r="I63" s="89"/>
      <c r="J63" s="89"/>
    </row>
    <row r="64" customFormat="false" ht="15" hidden="false" customHeight="false" outlineLevel="0" collapsed="false">
      <c r="B64" s="88"/>
      <c r="C64" s="89"/>
      <c r="D64" s="89"/>
      <c r="E64" s="89"/>
      <c r="F64" s="89"/>
      <c r="G64" s="89"/>
      <c r="H64" s="89"/>
      <c r="I64" s="89"/>
      <c r="J64" s="89"/>
    </row>
    <row r="65" customFormat="false" ht="15" hidden="false" customHeight="false" outlineLevel="0" collapsed="false">
      <c r="B65" s="88"/>
      <c r="C65" s="89"/>
      <c r="D65" s="89"/>
      <c r="E65" s="89"/>
      <c r="F65" s="89"/>
      <c r="G65" s="89"/>
      <c r="H65" s="89"/>
      <c r="I65" s="89"/>
      <c r="J65" s="89"/>
    </row>
    <row r="66" customFormat="false" ht="15" hidden="false" customHeight="false" outlineLevel="0" collapsed="false">
      <c r="B66" s="88"/>
      <c r="C66" s="89"/>
      <c r="D66" s="89"/>
      <c r="E66" s="89"/>
      <c r="F66" s="89"/>
      <c r="G66" s="89"/>
      <c r="H66" s="89"/>
      <c r="I66" s="89"/>
      <c r="J66" s="89"/>
    </row>
    <row r="67" customFormat="false" ht="15" hidden="false" customHeight="false" outlineLevel="0" collapsed="false">
      <c r="B67" s="88"/>
      <c r="C67" s="89"/>
      <c r="D67" s="89"/>
      <c r="E67" s="89"/>
      <c r="F67" s="89"/>
      <c r="G67" s="89"/>
      <c r="H67" s="89"/>
      <c r="I67" s="89"/>
      <c r="J67" s="89"/>
    </row>
    <row r="68" customFormat="false" ht="15" hidden="false" customHeight="false" outlineLevel="0" collapsed="false">
      <c r="B68" s="88"/>
      <c r="C68" s="89"/>
      <c r="D68" s="89"/>
      <c r="E68" s="89"/>
      <c r="F68" s="89"/>
      <c r="G68" s="89"/>
      <c r="H68" s="89"/>
      <c r="I68" s="89"/>
      <c r="J68" s="89"/>
    </row>
    <row r="69" customFormat="false" ht="15" hidden="false" customHeight="false" outlineLevel="0" collapsed="false">
      <c r="B69" s="88"/>
      <c r="C69" s="89"/>
      <c r="D69" s="89"/>
      <c r="E69" s="89"/>
      <c r="F69" s="89"/>
      <c r="G69" s="89"/>
      <c r="H69" s="89"/>
      <c r="I69" s="89"/>
      <c r="J69" s="89"/>
    </row>
    <row r="70" customFormat="false" ht="15" hidden="false" customHeight="false" outlineLevel="0" collapsed="false">
      <c r="B70" s="88"/>
      <c r="C70" s="89"/>
      <c r="D70" s="89"/>
      <c r="E70" s="89"/>
      <c r="F70" s="89"/>
      <c r="G70" s="89"/>
      <c r="H70" s="89"/>
      <c r="I70" s="89"/>
      <c r="J70" s="89"/>
    </row>
    <row r="71" customFormat="false" ht="15" hidden="false" customHeight="false" outlineLevel="0" collapsed="false">
      <c r="B71" s="88"/>
      <c r="C71" s="89"/>
      <c r="D71" s="89"/>
      <c r="E71" s="89"/>
      <c r="F71" s="89"/>
      <c r="G71" s="89"/>
      <c r="H71" s="89"/>
      <c r="I71" s="89"/>
      <c r="J71" s="89"/>
    </row>
    <row r="72" customFormat="false" ht="15" hidden="false" customHeight="false" outlineLevel="0" collapsed="false">
      <c r="B72" s="88"/>
      <c r="C72" s="89"/>
      <c r="D72" s="89"/>
      <c r="E72" s="89"/>
      <c r="F72" s="89"/>
      <c r="G72" s="89"/>
      <c r="H72" s="89"/>
      <c r="I72" s="89"/>
      <c r="J72" s="89"/>
    </row>
    <row r="73" customFormat="false" ht="15" hidden="false" customHeight="false" outlineLevel="0" collapsed="false">
      <c r="B73" s="88"/>
      <c r="C73" s="89"/>
      <c r="D73" s="89"/>
      <c r="E73" s="89"/>
      <c r="F73" s="89"/>
      <c r="G73" s="89"/>
      <c r="H73" s="89"/>
      <c r="I73" s="89"/>
      <c r="J73" s="89"/>
    </row>
    <row r="74" customFormat="false" ht="15" hidden="false" customHeight="false" outlineLevel="0" collapsed="false">
      <c r="B74" s="88"/>
      <c r="C74" s="89"/>
      <c r="D74" s="89"/>
      <c r="E74" s="89"/>
      <c r="F74" s="89"/>
      <c r="G74" s="89"/>
      <c r="H74" s="89"/>
      <c r="I74" s="89"/>
      <c r="J74" s="89"/>
    </row>
    <row r="75" customFormat="false" ht="15" hidden="false" customHeight="false" outlineLevel="0" collapsed="false">
      <c r="B75" s="88"/>
      <c r="C75" s="89"/>
      <c r="D75" s="89"/>
      <c r="E75" s="89"/>
      <c r="F75" s="89"/>
      <c r="G75" s="89"/>
      <c r="H75" s="89"/>
      <c r="I75" s="89"/>
      <c r="J75" s="89"/>
    </row>
    <row r="76" customFormat="false" ht="15" hidden="false" customHeight="false" outlineLevel="0" collapsed="false">
      <c r="B76" s="88"/>
      <c r="C76" s="89"/>
      <c r="D76" s="89"/>
      <c r="E76" s="89"/>
      <c r="F76" s="89"/>
      <c r="G76" s="89"/>
      <c r="H76" s="89"/>
      <c r="I76" s="89"/>
      <c r="J76" s="89"/>
    </row>
    <row r="77" customFormat="false" ht="15" hidden="false" customHeight="false" outlineLevel="0" collapsed="false">
      <c r="B77" s="88"/>
      <c r="C77" s="89"/>
      <c r="D77" s="89"/>
      <c r="E77" s="89"/>
      <c r="F77" s="89"/>
      <c r="G77" s="89"/>
      <c r="H77" s="89"/>
      <c r="I77" s="89"/>
      <c r="J77" s="89"/>
    </row>
    <row r="78" customFormat="false" ht="15" hidden="false" customHeight="false" outlineLevel="0" collapsed="false">
      <c r="B78" s="88"/>
      <c r="C78" s="89"/>
      <c r="D78" s="89"/>
      <c r="E78" s="89"/>
      <c r="F78" s="89"/>
      <c r="G78" s="89"/>
      <c r="H78" s="89"/>
      <c r="I78" s="89"/>
      <c r="J78" s="89"/>
    </row>
    <row r="79" customFormat="false" ht="15" hidden="false" customHeight="false" outlineLevel="0" collapsed="false">
      <c r="B79" s="88"/>
      <c r="C79" s="89"/>
      <c r="D79" s="89"/>
      <c r="E79" s="89"/>
      <c r="F79" s="89"/>
      <c r="G79" s="89"/>
      <c r="H79" s="89"/>
      <c r="I79" s="89"/>
      <c r="J79" s="89"/>
    </row>
    <row r="80" customFormat="false" ht="15" hidden="false" customHeight="false" outlineLevel="0" collapsed="false">
      <c r="B80" s="88"/>
      <c r="C80" s="89"/>
      <c r="D80" s="89"/>
      <c r="E80" s="89"/>
      <c r="F80" s="89"/>
      <c r="G80" s="89"/>
      <c r="H80" s="89"/>
      <c r="I80" s="89"/>
      <c r="J80" s="89"/>
    </row>
    <row r="81" customFormat="false" ht="15" hidden="false" customHeight="false" outlineLevel="0" collapsed="false">
      <c r="B81" s="88"/>
      <c r="C81" s="89"/>
      <c r="D81" s="89"/>
      <c r="E81" s="89"/>
      <c r="F81" s="89"/>
      <c r="G81" s="89"/>
      <c r="H81" s="89"/>
      <c r="I81" s="89"/>
      <c r="J81" s="89"/>
    </row>
    <row r="82" customFormat="false" ht="15" hidden="false" customHeight="false" outlineLevel="0" collapsed="false">
      <c r="B82" s="88"/>
      <c r="C82" s="89"/>
      <c r="D82" s="89"/>
      <c r="E82" s="89"/>
      <c r="F82" s="89"/>
      <c r="G82" s="89"/>
      <c r="H82" s="89"/>
      <c r="I82" s="89"/>
      <c r="J82" s="89"/>
    </row>
    <row r="83" customFormat="false" ht="15" hidden="false" customHeight="false" outlineLevel="0" collapsed="false">
      <c r="B83" s="88"/>
      <c r="C83" s="89"/>
      <c r="D83" s="89"/>
      <c r="E83" s="89"/>
      <c r="F83" s="89"/>
      <c r="G83" s="89"/>
      <c r="H83" s="89"/>
      <c r="I83" s="89"/>
      <c r="J83" s="89"/>
    </row>
    <row r="84" customFormat="false" ht="15" hidden="false" customHeight="false" outlineLevel="0" collapsed="false">
      <c r="B84" s="88"/>
      <c r="C84" s="89"/>
      <c r="D84" s="89"/>
      <c r="E84" s="89"/>
      <c r="F84" s="89"/>
      <c r="G84" s="89"/>
      <c r="H84" s="89"/>
      <c r="I84" s="89"/>
      <c r="J84" s="89"/>
    </row>
    <row r="85" customFormat="false" ht="15" hidden="false" customHeight="false" outlineLevel="0" collapsed="false">
      <c r="B85" s="88"/>
      <c r="C85" s="89"/>
      <c r="D85" s="89"/>
      <c r="E85" s="89"/>
      <c r="F85" s="89"/>
      <c r="G85" s="89"/>
      <c r="H85" s="89"/>
      <c r="I85" s="89"/>
      <c r="J85" s="89"/>
    </row>
    <row r="86" customFormat="false" ht="15" hidden="false" customHeight="false" outlineLevel="0" collapsed="false">
      <c r="B86" s="88"/>
      <c r="C86" s="89"/>
      <c r="D86" s="89"/>
      <c r="E86" s="89"/>
      <c r="F86" s="89"/>
      <c r="G86" s="89"/>
      <c r="H86" s="89"/>
      <c r="I86" s="89"/>
      <c r="J86" s="89"/>
    </row>
    <row r="87" customFormat="false" ht="15" hidden="false" customHeight="false" outlineLevel="0" collapsed="false">
      <c r="B87" s="88"/>
      <c r="C87" s="89"/>
      <c r="D87" s="89"/>
      <c r="E87" s="89"/>
      <c r="F87" s="89"/>
      <c r="G87" s="89"/>
      <c r="H87" s="89"/>
      <c r="I87" s="89"/>
      <c r="J87" s="89"/>
    </row>
    <row r="88" customFormat="false" ht="15" hidden="false" customHeight="false" outlineLevel="0" collapsed="false">
      <c r="B88" s="88"/>
      <c r="C88" s="89"/>
      <c r="D88" s="89"/>
      <c r="E88" s="89"/>
      <c r="F88" s="89"/>
      <c r="G88" s="89"/>
      <c r="H88" s="89"/>
      <c r="I88" s="89"/>
      <c r="J88" s="89"/>
    </row>
    <row r="89" customFormat="false" ht="15" hidden="false" customHeight="false" outlineLevel="0" collapsed="false">
      <c r="B89" s="88"/>
      <c r="C89" s="89"/>
      <c r="D89" s="89"/>
      <c r="E89" s="89"/>
      <c r="F89" s="89"/>
      <c r="G89" s="89"/>
      <c r="H89" s="89"/>
      <c r="I89" s="89"/>
      <c r="J89" s="89"/>
    </row>
    <row r="90" customFormat="false" ht="15" hidden="false" customHeight="false" outlineLevel="0" collapsed="false">
      <c r="B90" s="88"/>
      <c r="C90" s="89"/>
      <c r="D90" s="89"/>
      <c r="E90" s="89"/>
      <c r="F90" s="89"/>
      <c r="G90" s="89"/>
      <c r="H90" s="89"/>
      <c r="I90" s="89"/>
      <c r="J90" s="89"/>
    </row>
    <row r="91" customFormat="false" ht="15" hidden="false" customHeight="false" outlineLevel="0" collapsed="false">
      <c r="B91" s="88"/>
      <c r="C91" s="89"/>
      <c r="D91" s="89"/>
      <c r="E91" s="89"/>
      <c r="F91" s="89"/>
      <c r="G91" s="89"/>
      <c r="H91" s="89"/>
      <c r="I91" s="89"/>
      <c r="J91" s="89"/>
    </row>
    <row r="92" customFormat="false" ht="15" hidden="false" customHeight="false" outlineLevel="0" collapsed="false">
      <c r="B92" s="88"/>
      <c r="C92" s="89"/>
      <c r="D92" s="89"/>
      <c r="E92" s="89"/>
      <c r="F92" s="89"/>
      <c r="G92" s="89"/>
      <c r="H92" s="89"/>
      <c r="I92" s="89"/>
      <c r="J92" s="89"/>
    </row>
    <row r="93" customFormat="false" ht="15" hidden="false" customHeight="false" outlineLevel="0" collapsed="false">
      <c r="B93" s="88"/>
      <c r="C93" s="89"/>
      <c r="D93" s="89"/>
      <c r="E93" s="89"/>
      <c r="F93" s="89"/>
      <c r="G93" s="89"/>
      <c r="H93" s="89"/>
      <c r="I93" s="89"/>
      <c r="J93" s="89"/>
    </row>
    <row r="94" customFormat="false" ht="15" hidden="false" customHeight="false" outlineLevel="0" collapsed="false">
      <c r="B94" s="88"/>
      <c r="C94" s="89"/>
      <c r="D94" s="89"/>
      <c r="E94" s="89"/>
      <c r="F94" s="89"/>
      <c r="G94" s="89"/>
      <c r="H94" s="89"/>
      <c r="I94" s="89"/>
      <c r="J94" s="89"/>
    </row>
    <row r="95" customFormat="false" ht="15" hidden="false" customHeight="false" outlineLevel="0" collapsed="false">
      <c r="B95" s="88"/>
      <c r="C95" s="89"/>
      <c r="D95" s="89"/>
      <c r="E95" s="89"/>
      <c r="F95" s="89"/>
      <c r="G95" s="89"/>
      <c r="H95" s="89"/>
      <c r="I95" s="89"/>
      <c r="J95" s="89"/>
    </row>
    <row r="96" customFormat="false" ht="15" hidden="false" customHeight="false" outlineLevel="0" collapsed="false">
      <c r="B96" s="88"/>
      <c r="C96" s="89"/>
      <c r="D96" s="89"/>
      <c r="E96" s="89"/>
      <c r="F96" s="89"/>
      <c r="G96" s="89"/>
      <c r="H96" s="89"/>
      <c r="I96" s="89"/>
      <c r="J96" s="89"/>
    </row>
    <row r="97" customFormat="false" ht="15" hidden="false" customHeight="false" outlineLevel="0" collapsed="false">
      <c r="B97" s="88"/>
      <c r="C97" s="89"/>
      <c r="D97" s="89"/>
      <c r="E97" s="89"/>
      <c r="F97" s="89"/>
      <c r="G97" s="89"/>
      <c r="H97" s="89"/>
      <c r="I97" s="89"/>
      <c r="J97" s="89"/>
    </row>
    <row r="98" customFormat="false" ht="15" hidden="false" customHeight="false" outlineLevel="0" collapsed="false">
      <c r="B98" s="88"/>
      <c r="C98" s="89"/>
      <c r="D98" s="89"/>
      <c r="E98" s="89"/>
      <c r="F98" s="89"/>
      <c r="G98" s="89"/>
      <c r="H98" s="89"/>
      <c r="I98" s="89"/>
      <c r="J98" s="89"/>
    </row>
    <row r="99" customFormat="false" ht="15" hidden="false" customHeight="false" outlineLevel="0" collapsed="false">
      <c r="B99" s="88"/>
      <c r="C99" s="89"/>
      <c r="D99" s="89"/>
      <c r="E99" s="89"/>
      <c r="F99" s="89"/>
      <c r="G99" s="89"/>
      <c r="H99" s="89"/>
      <c r="I99" s="89"/>
      <c r="J99" s="89"/>
    </row>
    <row r="100" customFormat="false" ht="15" hidden="false" customHeight="false" outlineLevel="0" collapsed="false">
      <c r="B100" s="88"/>
      <c r="C100" s="89"/>
      <c r="D100" s="89"/>
      <c r="E100" s="89"/>
      <c r="F100" s="89"/>
      <c r="G100" s="89"/>
      <c r="H100" s="89"/>
      <c r="I100" s="89"/>
      <c r="J100" s="89"/>
    </row>
    <row r="101" customFormat="false" ht="15" hidden="false" customHeight="false" outlineLevel="0" collapsed="false">
      <c r="B101" s="88"/>
      <c r="C101" s="89"/>
      <c r="D101" s="89"/>
      <c r="E101" s="89"/>
      <c r="F101" s="89"/>
      <c r="G101" s="89"/>
      <c r="H101" s="89"/>
      <c r="I101" s="89"/>
      <c r="J101" s="89"/>
    </row>
    <row r="102" customFormat="false" ht="15" hidden="false" customHeight="false" outlineLevel="0" collapsed="false">
      <c r="B102" s="88"/>
      <c r="C102" s="89"/>
      <c r="D102" s="89"/>
      <c r="E102" s="89"/>
      <c r="F102" s="89"/>
      <c r="G102" s="89"/>
      <c r="H102" s="89"/>
      <c r="I102" s="89"/>
      <c r="J102" s="89"/>
    </row>
    <row r="103" customFormat="false" ht="15" hidden="false" customHeight="false" outlineLevel="0" collapsed="false">
      <c r="B103" s="88"/>
      <c r="C103" s="89"/>
      <c r="D103" s="89"/>
      <c r="E103" s="89"/>
      <c r="F103" s="89"/>
      <c r="G103" s="89"/>
      <c r="H103" s="89"/>
      <c r="I103" s="89"/>
      <c r="J103" s="89"/>
    </row>
    <row r="104" customFormat="false" ht="15" hidden="false" customHeight="false" outlineLevel="0" collapsed="false">
      <c r="B104" s="88"/>
      <c r="C104" s="89"/>
      <c r="D104" s="89"/>
      <c r="E104" s="89"/>
      <c r="F104" s="89"/>
      <c r="G104" s="89"/>
      <c r="H104" s="89"/>
      <c r="I104" s="89"/>
      <c r="J104" s="89"/>
    </row>
    <row r="105" customFormat="false" ht="15" hidden="false" customHeight="false" outlineLevel="0" collapsed="false">
      <c r="B105" s="88"/>
      <c r="C105" s="89"/>
      <c r="D105" s="89"/>
      <c r="E105" s="89"/>
      <c r="F105" s="89"/>
      <c r="G105" s="89"/>
      <c r="H105" s="89"/>
      <c r="I105" s="89"/>
      <c r="J105" s="89"/>
    </row>
    <row r="106" customFormat="false" ht="15" hidden="false" customHeight="false" outlineLevel="0" collapsed="false">
      <c r="B106" s="88"/>
      <c r="C106" s="89"/>
      <c r="D106" s="89"/>
      <c r="E106" s="89"/>
      <c r="F106" s="89"/>
      <c r="G106" s="89"/>
      <c r="H106" s="89"/>
      <c r="I106" s="89"/>
      <c r="J106" s="89"/>
    </row>
    <row r="107" customFormat="false" ht="15" hidden="false" customHeight="false" outlineLevel="0" collapsed="false">
      <c r="B107" s="88"/>
      <c r="C107" s="89"/>
      <c r="D107" s="89"/>
      <c r="E107" s="89"/>
      <c r="F107" s="89"/>
      <c r="G107" s="89"/>
      <c r="H107" s="89"/>
      <c r="I107" s="89"/>
      <c r="J107" s="89"/>
    </row>
    <row r="108" customFormat="false" ht="15" hidden="false" customHeight="false" outlineLevel="0" collapsed="false">
      <c r="B108" s="88"/>
      <c r="C108" s="89"/>
      <c r="D108" s="89"/>
      <c r="E108" s="89"/>
      <c r="F108" s="89"/>
      <c r="G108" s="89"/>
      <c r="H108" s="89"/>
      <c r="I108" s="89"/>
      <c r="J108" s="89"/>
    </row>
    <row r="109" customFormat="false" ht="15" hidden="false" customHeight="false" outlineLevel="0" collapsed="false">
      <c r="B109" s="88"/>
      <c r="C109" s="89"/>
      <c r="D109" s="89"/>
      <c r="E109" s="89"/>
      <c r="F109" s="89"/>
      <c r="G109" s="89"/>
      <c r="H109" s="89"/>
      <c r="I109" s="89"/>
      <c r="J109" s="89"/>
    </row>
    <row r="110" customFormat="false" ht="15" hidden="false" customHeight="false" outlineLevel="0" collapsed="false">
      <c r="B110" s="88"/>
      <c r="C110" s="89"/>
      <c r="D110" s="89"/>
      <c r="E110" s="89"/>
      <c r="F110" s="89"/>
      <c r="G110" s="89"/>
      <c r="H110" s="89"/>
      <c r="I110" s="89"/>
      <c r="J110" s="89"/>
    </row>
    <row r="111" customFormat="false" ht="15" hidden="false" customHeight="false" outlineLevel="0" collapsed="false">
      <c r="B111" s="88"/>
      <c r="C111" s="89"/>
      <c r="D111" s="89"/>
      <c r="E111" s="89"/>
      <c r="F111" s="89"/>
      <c r="G111" s="89"/>
      <c r="H111" s="89"/>
      <c r="I111" s="89"/>
      <c r="J111" s="89"/>
    </row>
    <row r="112" customFormat="false" ht="15" hidden="false" customHeight="false" outlineLevel="0" collapsed="false">
      <c r="B112" s="88"/>
      <c r="C112" s="89"/>
      <c r="D112" s="89"/>
      <c r="E112" s="89"/>
      <c r="F112" s="89"/>
      <c r="G112" s="89"/>
      <c r="H112" s="89"/>
      <c r="I112" s="89"/>
      <c r="J112" s="89"/>
    </row>
    <row r="113" customFormat="false" ht="15" hidden="false" customHeight="false" outlineLevel="0" collapsed="false">
      <c r="B113" s="88"/>
      <c r="C113" s="89"/>
      <c r="D113" s="89"/>
      <c r="E113" s="89"/>
      <c r="F113" s="89"/>
      <c r="G113" s="89"/>
      <c r="H113" s="89"/>
      <c r="I113" s="89"/>
      <c r="J113" s="89"/>
    </row>
    <row r="114" customFormat="false" ht="15" hidden="false" customHeight="false" outlineLevel="0" collapsed="false">
      <c r="B114" s="88"/>
      <c r="C114" s="89"/>
      <c r="D114" s="89"/>
      <c r="E114" s="89"/>
      <c r="F114" s="89"/>
      <c r="G114" s="89"/>
      <c r="H114" s="89"/>
      <c r="I114" s="89"/>
      <c r="J114" s="89"/>
    </row>
    <row r="115" customFormat="false" ht="15" hidden="false" customHeight="false" outlineLevel="0" collapsed="false">
      <c r="B115" s="88"/>
      <c r="C115" s="89"/>
      <c r="D115" s="89"/>
      <c r="E115" s="89"/>
      <c r="F115" s="89"/>
      <c r="G115" s="89"/>
      <c r="H115" s="89"/>
      <c r="I115" s="89"/>
      <c r="J115" s="89"/>
    </row>
    <row r="116" customFormat="false" ht="15" hidden="false" customHeight="false" outlineLevel="0" collapsed="false">
      <c r="B116" s="88"/>
      <c r="C116" s="89"/>
      <c r="D116" s="89"/>
      <c r="E116" s="89"/>
      <c r="F116" s="89"/>
      <c r="G116" s="89"/>
      <c r="H116" s="89"/>
      <c r="I116" s="89"/>
      <c r="J116" s="89"/>
    </row>
    <row r="117" customFormat="false" ht="15" hidden="false" customHeight="false" outlineLevel="0" collapsed="false">
      <c r="B117" s="88"/>
      <c r="C117" s="89"/>
      <c r="D117" s="89"/>
      <c r="E117" s="89"/>
      <c r="F117" s="89"/>
      <c r="G117" s="89"/>
      <c r="H117" s="89"/>
      <c r="I117" s="89"/>
      <c r="J117" s="89"/>
    </row>
    <row r="118" customFormat="false" ht="15" hidden="false" customHeight="false" outlineLevel="0" collapsed="false">
      <c r="B118" s="88"/>
      <c r="C118" s="89"/>
      <c r="D118" s="89"/>
      <c r="E118" s="89"/>
      <c r="F118" s="89"/>
      <c r="G118" s="89"/>
      <c r="H118" s="89"/>
      <c r="I118" s="89"/>
      <c r="J118" s="89"/>
    </row>
    <row r="119" customFormat="false" ht="15" hidden="false" customHeight="false" outlineLevel="0" collapsed="false">
      <c r="B119" s="88"/>
      <c r="C119" s="89"/>
      <c r="D119" s="89"/>
      <c r="E119" s="89"/>
      <c r="F119" s="89"/>
      <c r="G119" s="89"/>
      <c r="H119" s="89"/>
      <c r="I119" s="89"/>
      <c r="J119" s="89"/>
    </row>
    <row r="120" customFormat="false" ht="15" hidden="false" customHeight="false" outlineLevel="0" collapsed="false">
      <c r="B120" s="88"/>
      <c r="C120" s="89"/>
      <c r="D120" s="89"/>
      <c r="E120" s="89"/>
      <c r="F120" s="89"/>
      <c r="G120" s="89"/>
      <c r="H120" s="89"/>
      <c r="I120" s="89"/>
      <c r="J120" s="89"/>
    </row>
    <row r="121" customFormat="false" ht="15" hidden="false" customHeight="false" outlineLevel="0" collapsed="false">
      <c r="B121" s="88"/>
      <c r="C121" s="89"/>
      <c r="D121" s="89"/>
      <c r="E121" s="89"/>
      <c r="F121" s="89"/>
      <c r="G121" s="89"/>
      <c r="H121" s="89"/>
      <c r="I121" s="89"/>
      <c r="J121" s="89"/>
    </row>
    <row r="122" customFormat="false" ht="15" hidden="false" customHeight="false" outlineLevel="0" collapsed="false">
      <c r="B122" s="88"/>
      <c r="C122" s="89"/>
      <c r="D122" s="89"/>
      <c r="E122" s="89"/>
      <c r="F122" s="89"/>
      <c r="G122" s="89"/>
      <c r="H122" s="89"/>
      <c r="I122" s="89"/>
      <c r="J122" s="89"/>
    </row>
  </sheetData>
  <mergeCells count="15">
    <mergeCell ref="D1:J1"/>
    <mergeCell ref="D2:J2"/>
    <mergeCell ref="D3:J3"/>
    <mergeCell ref="D4:J4"/>
    <mergeCell ref="A6:J6"/>
    <mergeCell ref="A7:J7"/>
    <mergeCell ref="A8:A9"/>
    <mergeCell ref="B8:B9"/>
    <mergeCell ref="C8:C9"/>
    <mergeCell ref="D8:D9"/>
    <mergeCell ref="E8:E9"/>
    <mergeCell ref="F8:H8"/>
    <mergeCell ref="I8:I9"/>
    <mergeCell ref="J8:J9"/>
    <mergeCell ref="A23:A30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3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C14" activeCellId="0" sqref="C14"/>
    </sheetView>
  </sheetViews>
  <sheetFormatPr defaultColWidth="8.94921875" defaultRowHeight="15" zeroHeight="false" outlineLevelRow="0" outlineLevelCol="0"/>
  <cols>
    <col collapsed="false" customWidth="true" hidden="false" outlineLevel="0" max="1" min="1" style="54" width="13.21"/>
    <col collapsed="false" customWidth="true" hidden="false" outlineLevel="0" max="2" min="2" style="54" width="21.2"/>
    <col collapsed="false" customWidth="true" hidden="false" outlineLevel="0" max="3" min="3" style="54" width="55.6"/>
    <col collapsed="false" customWidth="false" hidden="false" outlineLevel="0" max="257" min="4" style="54" width="8.94"/>
  </cols>
  <sheetData>
    <row r="1" customFormat="false" ht="12" hidden="false" customHeight="true" outlineLevel="0" collapsed="false">
      <c r="C1" s="90" t="s">
        <v>165</v>
      </c>
      <c r="D1" s="91"/>
      <c r="E1" s="91"/>
      <c r="F1" s="91"/>
      <c r="G1" s="91"/>
      <c r="H1" s="91"/>
      <c r="I1" s="91"/>
      <c r="J1" s="91"/>
      <c r="K1" s="91"/>
    </row>
    <row r="2" customFormat="false" ht="12" hidden="false" customHeight="true" outlineLevel="0" collapsed="false">
      <c r="C2" s="92" t="s">
        <v>166</v>
      </c>
      <c r="D2" s="93"/>
      <c r="E2" s="93"/>
      <c r="F2" s="93"/>
      <c r="G2" s="93"/>
      <c r="H2" s="93"/>
      <c r="I2" s="93"/>
      <c r="J2" s="93"/>
      <c r="K2" s="93"/>
    </row>
    <row r="3" customFormat="false" ht="12" hidden="false" customHeight="true" outlineLevel="0" collapsed="false">
      <c r="C3" s="92" t="s">
        <v>167</v>
      </c>
      <c r="D3" s="93"/>
      <c r="E3" s="93"/>
      <c r="F3" s="93"/>
      <c r="G3" s="93"/>
      <c r="H3" s="93"/>
      <c r="I3" s="93"/>
      <c r="J3" s="93"/>
      <c r="K3" s="93"/>
    </row>
    <row r="4" customFormat="false" ht="12" hidden="false" customHeight="true" outlineLevel="0" collapsed="false">
      <c r="C4" s="94" t="str">
        <f aca="false">Доходы!B5</f>
        <v>№16 "23"декабря 2019</v>
      </c>
      <c r="D4" s="93"/>
      <c r="E4" s="93"/>
      <c r="F4" s="93"/>
      <c r="G4" s="93"/>
      <c r="H4" s="93"/>
      <c r="I4" s="93"/>
      <c r="J4" s="93"/>
      <c r="K4" s="93"/>
    </row>
    <row r="5" customFormat="false" ht="9" hidden="false" customHeight="true" outlineLevel="0" collapsed="false"/>
    <row r="6" customFormat="false" ht="15" hidden="false" customHeight="true" outlineLevel="0" collapsed="false">
      <c r="A6" s="59" t="s">
        <v>168</v>
      </c>
      <c r="B6" s="59"/>
      <c r="C6" s="59"/>
    </row>
    <row r="7" customFormat="false" ht="15" hidden="false" customHeight="true" outlineLevel="0" collapsed="false">
      <c r="A7" s="60" t="s">
        <v>122</v>
      </c>
      <c r="B7" s="60"/>
      <c r="C7" s="60"/>
    </row>
    <row r="8" customFormat="false" ht="28.5" hidden="false" customHeight="true" outlineLevel="0" collapsed="false">
      <c r="A8" s="64" t="s">
        <v>169</v>
      </c>
      <c r="B8" s="64"/>
      <c r="C8" s="64" t="s">
        <v>170</v>
      </c>
    </row>
    <row r="9" customFormat="false" ht="25.5" hidden="false" customHeight="false" outlineLevel="0" collapsed="false">
      <c r="A9" s="64" t="s">
        <v>171</v>
      </c>
      <c r="B9" s="64" t="s">
        <v>172</v>
      </c>
      <c r="C9" s="64"/>
    </row>
    <row r="10" customFormat="false" ht="15" hidden="false" customHeight="true" outlineLevel="0" collapsed="false">
      <c r="A10" s="95" t="s">
        <v>173</v>
      </c>
      <c r="B10" s="95"/>
      <c r="C10" s="95"/>
    </row>
    <row r="11" customFormat="false" ht="60" hidden="false" customHeight="false" outlineLevel="0" collapsed="false">
      <c r="A11" s="96" t="n">
        <v>400</v>
      </c>
      <c r="B11" s="96" t="s">
        <v>174</v>
      </c>
      <c r="C11" s="97" t="s">
        <v>64</v>
      </c>
    </row>
    <row r="12" customFormat="false" ht="60" hidden="false" customHeight="false" outlineLevel="0" collapsed="false">
      <c r="A12" s="96" t="n">
        <v>400</v>
      </c>
      <c r="B12" s="96" t="s">
        <v>175</v>
      </c>
      <c r="C12" s="97" t="s">
        <v>80</v>
      </c>
    </row>
    <row r="13" customFormat="false" ht="110.6" hidden="false" customHeight="false" outlineLevel="0" collapsed="false">
      <c r="A13" s="96" t="n">
        <v>400</v>
      </c>
      <c r="B13" s="96" t="s">
        <v>176</v>
      </c>
      <c r="C13" s="98" t="s">
        <v>86</v>
      </c>
    </row>
    <row r="14" customFormat="false" ht="75.5" hidden="false" customHeight="false" outlineLevel="0" collapsed="false">
      <c r="A14" s="96" t="n">
        <v>400</v>
      </c>
      <c r="B14" s="96" t="s">
        <v>177</v>
      </c>
      <c r="C14" s="99" t="s">
        <v>178</v>
      </c>
    </row>
    <row r="15" customFormat="false" ht="44.75" hidden="false" customHeight="false" outlineLevel="0" collapsed="false">
      <c r="A15" s="96" t="n">
        <v>400</v>
      </c>
      <c r="B15" s="96" t="s">
        <v>179</v>
      </c>
      <c r="C15" s="100" t="s">
        <v>180</v>
      </c>
    </row>
    <row r="16" customFormat="false" ht="44.75" hidden="false" customHeight="false" outlineLevel="0" collapsed="false">
      <c r="A16" s="96" t="n">
        <v>400</v>
      </c>
      <c r="B16" s="96" t="s">
        <v>181</v>
      </c>
      <c r="C16" s="100" t="s">
        <v>182</v>
      </c>
    </row>
    <row r="17" customFormat="false" ht="15" hidden="false" customHeight="false" outlineLevel="0" collapsed="false">
      <c r="A17" s="96" t="n">
        <v>400</v>
      </c>
      <c r="B17" s="96" t="s">
        <v>183</v>
      </c>
      <c r="C17" s="101" t="s">
        <v>184</v>
      </c>
    </row>
    <row r="18" customFormat="false" ht="15" hidden="false" customHeight="false" outlineLevel="0" collapsed="false">
      <c r="A18" s="96" t="n">
        <v>400</v>
      </c>
      <c r="B18" s="96" t="s">
        <v>185</v>
      </c>
      <c r="C18" s="97" t="s">
        <v>92</v>
      </c>
    </row>
    <row r="19" customFormat="false" ht="24.25" hidden="false" customHeight="false" outlineLevel="0" collapsed="false">
      <c r="A19" s="96" t="n">
        <v>400</v>
      </c>
      <c r="B19" s="96" t="s">
        <v>186</v>
      </c>
      <c r="C19" s="97" t="s">
        <v>187</v>
      </c>
    </row>
    <row r="20" customFormat="false" ht="24" hidden="false" customHeight="false" outlineLevel="0" collapsed="false">
      <c r="A20" s="96" t="n">
        <v>400</v>
      </c>
      <c r="B20" s="96" t="s">
        <v>188</v>
      </c>
      <c r="C20" s="97" t="s">
        <v>102</v>
      </c>
    </row>
    <row r="21" customFormat="false" ht="26.5" hidden="false" customHeight="false" outlineLevel="0" collapsed="false">
      <c r="A21" s="96" t="n">
        <v>400</v>
      </c>
      <c r="B21" s="96" t="s">
        <v>189</v>
      </c>
      <c r="C21" s="102" t="s">
        <v>104</v>
      </c>
    </row>
    <row r="22" customFormat="false" ht="15.8" hidden="false" customHeight="false" outlineLevel="0" collapsed="false">
      <c r="A22" s="96" t="n">
        <v>400</v>
      </c>
      <c r="B22" s="96" t="s">
        <v>190</v>
      </c>
      <c r="C22" s="102" t="s">
        <v>107</v>
      </c>
    </row>
    <row r="23" customFormat="false" ht="36" hidden="false" customHeight="false" outlineLevel="0" collapsed="false">
      <c r="A23" s="96" t="n">
        <v>400</v>
      </c>
      <c r="B23" s="96" t="s">
        <v>191</v>
      </c>
      <c r="C23" s="97" t="s">
        <v>114</v>
      </c>
    </row>
    <row r="24" customFormat="false" ht="24" hidden="false" customHeight="false" outlineLevel="0" collapsed="false">
      <c r="A24" s="96" t="n">
        <v>400</v>
      </c>
      <c r="B24" s="96" t="s">
        <v>192</v>
      </c>
      <c r="C24" s="97" t="s">
        <v>118</v>
      </c>
    </row>
    <row r="25" customFormat="false" ht="15" hidden="true" customHeight="true" outlineLevel="0" collapsed="false">
      <c r="A25" s="103" t="s">
        <v>193</v>
      </c>
      <c r="B25" s="103"/>
      <c r="C25" s="103"/>
    </row>
    <row r="26" customFormat="false" ht="15" hidden="true" customHeight="true" outlineLevel="0" collapsed="false">
      <c r="A26" s="104" t="s">
        <v>194</v>
      </c>
      <c r="B26" s="104"/>
      <c r="C26" s="104"/>
    </row>
    <row r="27" customFormat="false" ht="24" hidden="true" customHeight="false" outlineLevel="0" collapsed="false">
      <c r="A27" s="105" t="n">
        <v>400</v>
      </c>
      <c r="B27" s="106" t="s">
        <v>195</v>
      </c>
      <c r="C27" s="97" t="s">
        <v>72</v>
      </c>
    </row>
    <row r="28" customFormat="false" ht="15" hidden="false" customHeight="true" outlineLevel="0" collapsed="false">
      <c r="A28" s="107" t="s">
        <v>196</v>
      </c>
      <c r="B28" s="107"/>
      <c r="C28" s="107"/>
    </row>
    <row r="29" customFormat="false" ht="15" hidden="false" customHeight="true" outlineLevel="0" collapsed="false">
      <c r="A29" s="104" t="s">
        <v>197</v>
      </c>
      <c r="B29" s="104"/>
      <c r="C29" s="104"/>
    </row>
    <row r="30" customFormat="false" ht="24" hidden="false" customHeight="false" outlineLevel="0" collapsed="false">
      <c r="A30" s="105" t="n">
        <v>400</v>
      </c>
      <c r="B30" s="106" t="s">
        <v>195</v>
      </c>
      <c r="C30" s="97" t="s">
        <v>72</v>
      </c>
    </row>
    <row r="31" customFormat="false" ht="15" hidden="false" customHeight="true" outlineLevel="0" collapsed="false">
      <c r="A31" s="107" t="s">
        <v>198</v>
      </c>
      <c r="B31" s="107"/>
      <c r="C31" s="107"/>
    </row>
    <row r="32" customFormat="false" ht="15" hidden="false" customHeight="true" outlineLevel="0" collapsed="false">
      <c r="A32" s="104" t="s">
        <v>197</v>
      </c>
      <c r="B32" s="104"/>
      <c r="C32" s="104"/>
    </row>
    <row r="33" customFormat="false" ht="24" hidden="false" customHeight="false" outlineLevel="0" collapsed="false">
      <c r="A33" s="106" t="n">
        <v>400</v>
      </c>
      <c r="B33" s="106" t="s">
        <v>195</v>
      </c>
      <c r="C33" s="97" t="s">
        <v>72</v>
      </c>
    </row>
  </sheetData>
  <mergeCells count="11">
    <mergeCell ref="A6:C6"/>
    <mergeCell ref="A7:C7"/>
    <mergeCell ref="A8:B8"/>
    <mergeCell ref="C8:C9"/>
    <mergeCell ref="A10:C10"/>
    <mergeCell ref="A25:C25"/>
    <mergeCell ref="A26:C26"/>
    <mergeCell ref="A28:C28"/>
    <mergeCell ref="A29:C29"/>
    <mergeCell ref="A31:C31"/>
    <mergeCell ref="A32:C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pageBreakPreview" topLeftCell="A4" colorId="64" zoomScale="65" zoomScaleNormal="100" zoomScalePageLayoutView="65" workbookViewId="0">
      <selection pane="topLeft" activeCell="A1" activeCellId="0" sqref="A1"/>
    </sheetView>
  </sheetViews>
  <sheetFormatPr defaultColWidth="8.94921875" defaultRowHeight="15" zeroHeight="false" outlineLevelRow="0" outlineLevelCol="0"/>
  <cols>
    <col collapsed="false" customWidth="true" hidden="false" outlineLevel="0" max="1" min="1" style="54" width="14.93"/>
    <col collapsed="false" customWidth="true" hidden="false" outlineLevel="0" max="2" min="2" style="54" width="19.47"/>
    <col collapsed="false" customWidth="true" hidden="false" outlineLevel="0" max="3" min="3" style="54" width="55.03"/>
    <col collapsed="false" customWidth="false" hidden="false" outlineLevel="0" max="257" min="4" style="54" width="8.94"/>
  </cols>
  <sheetData>
    <row r="1" customFormat="false" ht="15" hidden="false" customHeight="false" outlineLevel="0" collapsed="false">
      <c r="A1" s="108"/>
      <c r="B1" s="108"/>
      <c r="C1" s="109" t="s">
        <v>199</v>
      </c>
      <c r="D1" s="91"/>
      <c r="E1" s="91"/>
      <c r="F1" s="91"/>
      <c r="G1" s="91"/>
      <c r="H1" s="91"/>
      <c r="I1" s="91"/>
      <c r="J1" s="91"/>
      <c r="K1" s="91"/>
    </row>
    <row r="2" customFormat="false" ht="15" hidden="false" customHeight="false" outlineLevel="0" collapsed="false">
      <c r="A2" s="108"/>
      <c r="B2" s="108"/>
      <c r="C2" s="110" t="s">
        <v>200</v>
      </c>
      <c r="D2" s="93"/>
      <c r="E2" s="93"/>
      <c r="F2" s="93"/>
      <c r="G2" s="93"/>
      <c r="H2" s="93"/>
      <c r="I2" s="93"/>
      <c r="J2" s="93"/>
      <c r="K2" s="93"/>
    </row>
    <row r="3" customFormat="false" ht="15" hidden="false" customHeight="false" outlineLevel="0" collapsed="false">
      <c r="A3" s="108"/>
      <c r="B3" s="108"/>
      <c r="C3" s="110" t="s">
        <v>201</v>
      </c>
      <c r="D3" s="93"/>
      <c r="E3" s="93"/>
      <c r="F3" s="93"/>
      <c r="G3" s="93"/>
      <c r="H3" s="93"/>
      <c r="I3" s="93"/>
      <c r="J3" s="93"/>
      <c r="K3" s="93"/>
    </row>
    <row r="4" customFormat="false" ht="15" hidden="false" customHeight="false" outlineLevel="0" collapsed="false">
      <c r="A4" s="108"/>
      <c r="B4" s="108"/>
      <c r="C4" s="111" t="str">
        <f aca="false">Доходы!B5</f>
        <v>№16 "23"декабря 2019</v>
      </c>
      <c r="D4" s="93"/>
      <c r="E4" s="93"/>
      <c r="F4" s="93"/>
      <c r="G4" s="93"/>
      <c r="H4" s="93"/>
      <c r="I4" s="93"/>
      <c r="J4" s="93"/>
      <c r="K4" s="93"/>
    </row>
    <row r="5" customFormat="false" ht="15" hidden="false" customHeight="false" outlineLevel="0" collapsed="false">
      <c r="A5" s="108"/>
      <c r="B5" s="108"/>
      <c r="C5" s="110"/>
      <c r="D5" s="93"/>
      <c r="E5" s="93"/>
      <c r="F5" s="93"/>
      <c r="G5" s="93"/>
      <c r="H5" s="93"/>
      <c r="I5" s="93"/>
      <c r="J5" s="93"/>
      <c r="K5" s="93"/>
    </row>
    <row r="6" customFormat="false" ht="15" hidden="false" customHeight="false" outlineLevel="0" collapsed="false">
      <c r="A6" s="108"/>
      <c r="B6" s="108"/>
      <c r="C6" s="108"/>
    </row>
    <row r="7" customFormat="false" ht="15" hidden="false" customHeight="true" outlineLevel="0" collapsed="false">
      <c r="A7" s="112" t="s">
        <v>202</v>
      </c>
      <c r="B7" s="112"/>
      <c r="C7" s="112"/>
    </row>
    <row r="8" customFormat="false" ht="15" hidden="false" customHeight="false" outlineLevel="0" collapsed="false">
      <c r="A8" s="113" t="s">
        <v>122</v>
      </c>
      <c r="B8" s="113"/>
      <c r="C8" s="113"/>
    </row>
    <row r="9" customFormat="false" ht="27.75" hidden="false" customHeight="true" outlineLevel="0" collapsed="false">
      <c r="A9" s="114" t="s">
        <v>169</v>
      </c>
      <c r="B9" s="114"/>
      <c r="C9" s="114" t="s">
        <v>203</v>
      </c>
    </row>
    <row r="10" customFormat="false" ht="25.5" hidden="false" customHeight="false" outlineLevel="0" collapsed="false">
      <c r="A10" s="114" t="s">
        <v>204</v>
      </c>
      <c r="B10" s="114" t="s">
        <v>205</v>
      </c>
      <c r="C10" s="114"/>
    </row>
    <row r="11" customFormat="false" ht="24" hidden="false" customHeight="false" outlineLevel="0" collapsed="false">
      <c r="A11" s="115" t="n">
        <v>400</v>
      </c>
      <c r="B11" s="115" t="s">
        <v>206</v>
      </c>
      <c r="C11" s="97" t="s">
        <v>139</v>
      </c>
    </row>
    <row r="12" customFormat="false" ht="24" hidden="false" customHeight="false" outlineLevel="0" collapsed="false">
      <c r="A12" s="115" t="n">
        <v>400</v>
      </c>
      <c r="B12" s="115" t="s">
        <v>207</v>
      </c>
      <c r="C12" s="116" t="s">
        <v>143</v>
      </c>
    </row>
  </sheetData>
  <mergeCells count="4">
    <mergeCell ref="A7:C7"/>
    <mergeCell ref="A8:C8"/>
    <mergeCell ref="A9:B9"/>
    <mergeCell ref="C9:C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73"/>
  <sheetViews>
    <sheetView showFormulas="false" showGridLines="true" showRowColHeaders="true" showZeros="true" rightToLeft="false" tabSelected="false" showOutlineSymbols="true" defaultGridColor="true" view="pageBreakPreview" topLeftCell="A94" colorId="64" zoomScale="65" zoomScaleNormal="100" zoomScalePageLayoutView="65" workbookViewId="0">
      <selection pane="topLeft" activeCell="B98" activeCellId="0" sqref="B98"/>
    </sheetView>
  </sheetViews>
  <sheetFormatPr defaultColWidth="8.94921875" defaultRowHeight="12.75" zeroHeight="false" outlineLevelRow="0" outlineLevelCol="0"/>
  <cols>
    <col collapsed="false" customWidth="true" hidden="false" outlineLevel="0" max="1" min="1" style="117" width="42.33"/>
    <col collapsed="false" customWidth="true" hidden="false" outlineLevel="0" max="2" min="2" style="118" width="5.8"/>
    <col collapsed="false" customWidth="true" hidden="false" outlineLevel="0" max="3" min="3" style="118" width="4.94"/>
    <col collapsed="false" customWidth="true" hidden="false" outlineLevel="0" max="6" min="4" style="118" width="3.94"/>
    <col collapsed="false" customWidth="true" hidden="false" outlineLevel="0" max="7" min="7" style="118" width="6.8"/>
    <col collapsed="false" customWidth="true" hidden="false" outlineLevel="0" max="8" min="8" style="118" width="4.94"/>
    <col collapsed="false" customWidth="true" hidden="false" outlineLevel="0" max="9" min="9" style="118" width="15.93"/>
    <col collapsed="false" customWidth="true" hidden="false" outlineLevel="0" max="10" min="10" style="119" width="10.21"/>
    <col collapsed="false" customWidth="true" hidden="false" outlineLevel="0" max="11" min="11" style="119" width="12.08"/>
    <col collapsed="false" customWidth="false" hidden="false" outlineLevel="0" max="257" min="12" style="119" width="8.94"/>
  </cols>
  <sheetData>
    <row r="1" customFormat="false" ht="16.65" hidden="false" customHeight="false" outlineLevel="0" collapsed="false">
      <c r="B1" s="120" t="s">
        <v>208</v>
      </c>
      <c r="C1" s="120"/>
      <c r="D1" s="120"/>
      <c r="E1" s="120"/>
      <c r="F1" s="120"/>
      <c r="G1" s="120"/>
      <c r="H1" s="120"/>
      <c r="I1" s="120"/>
    </row>
    <row r="2" customFormat="false" ht="12.75" hidden="false" customHeight="false" outlineLevel="0" collapsed="false">
      <c r="B2" s="121" t="s">
        <v>2</v>
      </c>
      <c r="C2" s="121"/>
      <c r="D2" s="121"/>
      <c r="E2" s="121"/>
      <c r="F2" s="121"/>
      <c r="G2" s="121"/>
      <c r="H2" s="121"/>
      <c r="I2" s="121"/>
    </row>
    <row r="3" customFormat="false" ht="12.75" hidden="false" customHeight="false" outlineLevel="0" collapsed="false">
      <c r="B3" s="121" t="s">
        <v>3</v>
      </c>
      <c r="C3" s="121"/>
      <c r="D3" s="121"/>
      <c r="E3" s="121"/>
      <c r="F3" s="121"/>
      <c r="G3" s="121"/>
      <c r="H3" s="121"/>
      <c r="I3" s="121"/>
    </row>
    <row r="4" customFormat="false" ht="12.75" hidden="false" customHeight="false" outlineLevel="0" collapsed="false">
      <c r="B4" s="121" t="str">
        <f aca="false">Доходы!B5</f>
        <v>№16 "23"декабря 2019</v>
      </c>
      <c r="C4" s="121"/>
      <c r="D4" s="121"/>
      <c r="E4" s="121"/>
      <c r="F4" s="121"/>
      <c r="G4" s="121"/>
      <c r="H4" s="121"/>
      <c r="I4" s="121"/>
    </row>
    <row r="5" customFormat="false" ht="12.75" hidden="false" customHeight="false" outlineLevel="0" collapsed="false">
      <c r="C5" s="122"/>
      <c r="D5" s="122"/>
      <c r="E5" s="122"/>
      <c r="F5" s="122"/>
      <c r="G5" s="122"/>
      <c r="H5" s="122"/>
      <c r="I5" s="122"/>
    </row>
    <row r="6" customFormat="false" ht="27.75" hidden="false" customHeight="true" outlineLevel="0" collapsed="false">
      <c r="A6" s="123" t="s">
        <v>209</v>
      </c>
      <c r="B6" s="123"/>
      <c r="C6" s="123"/>
      <c r="D6" s="123"/>
      <c r="E6" s="123"/>
      <c r="F6" s="123"/>
      <c r="G6" s="123"/>
      <c r="H6" s="123"/>
      <c r="I6" s="123"/>
    </row>
    <row r="7" customFormat="false" ht="27" hidden="false" customHeight="true" outlineLevel="0" collapsed="false">
      <c r="A7" s="124" t="s">
        <v>210</v>
      </c>
      <c r="B7" s="124"/>
      <c r="C7" s="124"/>
      <c r="D7" s="124"/>
      <c r="E7" s="124"/>
      <c r="F7" s="124"/>
      <c r="G7" s="124"/>
      <c r="H7" s="124"/>
      <c r="I7" s="124"/>
    </row>
    <row r="8" customFormat="false" ht="34.55" hidden="false" customHeight="true" outlineLevel="0" collapsed="false">
      <c r="A8" s="125" t="s">
        <v>211</v>
      </c>
      <c r="B8" s="126" t="s">
        <v>212</v>
      </c>
      <c r="C8" s="127" t="s">
        <v>213</v>
      </c>
      <c r="D8" s="125" t="s">
        <v>214</v>
      </c>
      <c r="E8" s="125"/>
      <c r="F8" s="125"/>
      <c r="G8" s="125"/>
      <c r="H8" s="128" t="s">
        <v>215</v>
      </c>
      <c r="I8" s="125" t="s">
        <v>216</v>
      </c>
      <c r="J8" s="129"/>
      <c r="K8" s="129"/>
      <c r="L8" s="129"/>
      <c r="M8" s="129"/>
      <c r="N8" s="129"/>
    </row>
    <row r="9" customFormat="false" ht="122.25" hidden="false" customHeight="true" outlineLevel="0" collapsed="false">
      <c r="A9" s="125"/>
      <c r="B9" s="126"/>
      <c r="C9" s="127"/>
      <c r="D9" s="130" t="s">
        <v>217</v>
      </c>
      <c r="E9" s="126" t="s">
        <v>218</v>
      </c>
      <c r="F9" s="126" t="s">
        <v>219</v>
      </c>
      <c r="G9" s="126" t="s">
        <v>220</v>
      </c>
      <c r="H9" s="128"/>
      <c r="I9" s="125"/>
      <c r="J9" s="131"/>
      <c r="K9" s="129"/>
      <c r="L9" s="129"/>
      <c r="M9" s="129"/>
      <c r="N9" s="129"/>
    </row>
    <row r="10" customFormat="false" ht="12.75" hidden="false" customHeight="false" outlineLevel="0" collapsed="false">
      <c r="A10" s="132" t="s">
        <v>221</v>
      </c>
      <c r="B10" s="133"/>
      <c r="C10" s="133"/>
      <c r="D10" s="133"/>
      <c r="E10" s="133"/>
      <c r="F10" s="133"/>
      <c r="G10" s="133"/>
      <c r="H10" s="133"/>
      <c r="I10" s="134" t="n">
        <f aca="false">I11+I44+I54+I73+I96+I117+I123+I142+I157</f>
        <v>33961.307912</v>
      </c>
      <c r="J10" s="129"/>
      <c r="K10" s="70"/>
      <c r="L10" s="129"/>
      <c r="M10" s="129"/>
      <c r="N10" s="129"/>
    </row>
    <row r="11" customFormat="false" ht="13.5" hidden="false" customHeight="false" outlineLevel="0" collapsed="false">
      <c r="A11" s="135" t="s">
        <v>222</v>
      </c>
      <c r="B11" s="136" t="s">
        <v>27</v>
      </c>
      <c r="C11" s="136" t="s">
        <v>23</v>
      </c>
      <c r="D11" s="136"/>
      <c r="E11" s="136"/>
      <c r="F11" s="136"/>
      <c r="G11" s="136"/>
      <c r="H11" s="136"/>
      <c r="I11" s="137" t="n">
        <f aca="false">I12+I18+I24+I27</f>
        <v>10821.071102</v>
      </c>
      <c r="J11" s="129"/>
      <c r="K11" s="129"/>
      <c r="L11" s="129"/>
      <c r="M11" s="129"/>
      <c r="N11" s="129"/>
    </row>
    <row r="12" customFormat="false" ht="51" hidden="false" customHeight="false" outlineLevel="0" collapsed="false">
      <c r="A12" s="138" t="s">
        <v>223</v>
      </c>
      <c r="B12" s="136" t="s">
        <v>27</v>
      </c>
      <c r="C12" s="136" t="s">
        <v>29</v>
      </c>
      <c r="D12" s="136"/>
      <c r="E12" s="136"/>
      <c r="F12" s="136"/>
      <c r="G12" s="136"/>
      <c r="H12" s="136"/>
      <c r="I12" s="139" t="n">
        <f aca="false">I13</f>
        <v>949.58974</v>
      </c>
      <c r="J12" s="129"/>
      <c r="K12" s="129"/>
      <c r="L12" s="129"/>
      <c r="M12" s="129"/>
      <c r="N12" s="129"/>
      <c r="O12" s="140" t="s">
        <v>224</v>
      </c>
      <c r="P12" s="140"/>
      <c r="Q12" s="140"/>
      <c r="R12" s="140"/>
      <c r="S12" s="140"/>
      <c r="T12" s="140"/>
    </row>
    <row r="13" customFormat="false" ht="96.35" hidden="false" customHeight="true" outlineLevel="0" collapsed="false">
      <c r="A13" s="132" t="s">
        <v>225</v>
      </c>
      <c r="B13" s="136" t="s">
        <v>27</v>
      </c>
      <c r="C13" s="136" t="s">
        <v>29</v>
      </c>
      <c r="D13" s="136" t="s">
        <v>27</v>
      </c>
      <c r="E13" s="136" t="s">
        <v>226</v>
      </c>
      <c r="F13" s="136" t="s">
        <v>23</v>
      </c>
      <c r="G13" s="136" t="s">
        <v>227</v>
      </c>
      <c r="H13" s="136"/>
      <c r="I13" s="139" t="n">
        <f aca="false">I14</f>
        <v>949.58974</v>
      </c>
      <c r="J13" s="129"/>
      <c r="K13" s="129"/>
      <c r="L13" s="129"/>
      <c r="M13" s="129"/>
      <c r="N13" s="129"/>
    </row>
    <row r="14" customFormat="false" ht="81" hidden="false" customHeight="false" outlineLevel="0" collapsed="false">
      <c r="A14" s="141" t="s">
        <v>228</v>
      </c>
      <c r="B14" s="136" t="s">
        <v>27</v>
      </c>
      <c r="C14" s="136" t="s">
        <v>29</v>
      </c>
      <c r="D14" s="136" t="s">
        <v>27</v>
      </c>
      <c r="E14" s="136" t="s">
        <v>226</v>
      </c>
      <c r="F14" s="136" t="s">
        <v>23</v>
      </c>
      <c r="G14" s="136" t="s">
        <v>227</v>
      </c>
      <c r="H14" s="136" t="s">
        <v>229</v>
      </c>
      <c r="I14" s="139" t="n">
        <f aca="false">I15</f>
        <v>949.58974</v>
      </c>
      <c r="J14" s="129"/>
      <c r="K14" s="129"/>
      <c r="L14" s="129"/>
      <c r="M14" s="129"/>
      <c r="N14" s="129"/>
    </row>
    <row r="15" customFormat="false" ht="25.5" hidden="false" customHeight="false" outlineLevel="0" collapsed="false">
      <c r="A15" s="142" t="s">
        <v>230</v>
      </c>
      <c r="B15" s="136" t="s">
        <v>27</v>
      </c>
      <c r="C15" s="136" t="s">
        <v>29</v>
      </c>
      <c r="D15" s="136" t="s">
        <v>27</v>
      </c>
      <c r="E15" s="136" t="s">
        <v>226</v>
      </c>
      <c r="F15" s="136" t="s">
        <v>23</v>
      </c>
      <c r="G15" s="136" t="s">
        <v>227</v>
      </c>
      <c r="H15" s="136" t="s">
        <v>62</v>
      </c>
      <c r="I15" s="139" t="n">
        <f aca="false">I16+I17</f>
        <v>949.58974</v>
      </c>
      <c r="J15" s="129"/>
      <c r="K15" s="129"/>
      <c r="L15" s="129"/>
      <c r="M15" s="129"/>
      <c r="N15" s="129"/>
    </row>
    <row r="16" customFormat="false" ht="26.5" hidden="false" customHeight="false" outlineLevel="0" collapsed="false">
      <c r="A16" s="143" t="s">
        <v>231</v>
      </c>
      <c r="B16" s="136" t="s">
        <v>27</v>
      </c>
      <c r="C16" s="136" t="s">
        <v>29</v>
      </c>
      <c r="D16" s="136" t="s">
        <v>27</v>
      </c>
      <c r="E16" s="136" t="s">
        <v>226</v>
      </c>
      <c r="F16" s="136" t="s">
        <v>23</v>
      </c>
      <c r="G16" s="136" t="s">
        <v>227</v>
      </c>
      <c r="H16" s="136" t="s">
        <v>232</v>
      </c>
      <c r="I16" s="139" t="n">
        <v>729.32974</v>
      </c>
      <c r="J16" s="129"/>
      <c r="K16" s="129"/>
      <c r="L16" s="129"/>
      <c r="M16" s="129"/>
      <c r="N16" s="129"/>
    </row>
    <row r="17" customFormat="false" ht="51" hidden="false" customHeight="false" outlineLevel="0" collapsed="false">
      <c r="A17" s="143" t="s">
        <v>233</v>
      </c>
      <c r="B17" s="136" t="s">
        <v>27</v>
      </c>
      <c r="C17" s="136" t="s">
        <v>29</v>
      </c>
      <c r="D17" s="136" t="s">
        <v>27</v>
      </c>
      <c r="E17" s="136" t="s">
        <v>226</v>
      </c>
      <c r="F17" s="136" t="s">
        <v>23</v>
      </c>
      <c r="G17" s="136" t="s">
        <v>227</v>
      </c>
      <c r="H17" s="136" t="s">
        <v>234</v>
      </c>
      <c r="I17" s="139" t="n">
        <v>220.26</v>
      </c>
      <c r="J17" s="129"/>
      <c r="K17" s="129"/>
      <c r="L17" s="129"/>
      <c r="M17" s="129"/>
      <c r="N17" s="129"/>
    </row>
    <row r="18" customFormat="false" ht="76.5" hidden="false" customHeight="false" outlineLevel="0" collapsed="false">
      <c r="A18" s="138" t="s">
        <v>235</v>
      </c>
      <c r="B18" s="136" t="s">
        <v>27</v>
      </c>
      <c r="C18" s="136" t="s">
        <v>236</v>
      </c>
      <c r="D18" s="136"/>
      <c r="E18" s="136"/>
      <c r="F18" s="136"/>
      <c r="G18" s="136"/>
      <c r="H18" s="136"/>
      <c r="I18" s="139" t="n">
        <f aca="false">I19</f>
        <v>443.401362</v>
      </c>
      <c r="J18" s="129"/>
      <c r="K18" s="129"/>
      <c r="L18" s="129"/>
      <c r="M18" s="129"/>
      <c r="N18" s="129"/>
      <c r="O18" s="140" t="s">
        <v>237</v>
      </c>
      <c r="P18" s="140"/>
      <c r="Q18" s="140"/>
      <c r="R18" s="140"/>
      <c r="S18" s="140"/>
    </row>
    <row r="19" customFormat="false" ht="110.9" hidden="false" customHeight="true" outlineLevel="0" collapsed="false">
      <c r="A19" s="132" t="s">
        <v>238</v>
      </c>
      <c r="B19" s="136" t="s">
        <v>27</v>
      </c>
      <c r="C19" s="136" t="s">
        <v>236</v>
      </c>
      <c r="D19" s="136" t="s">
        <v>27</v>
      </c>
      <c r="E19" s="136" t="s">
        <v>226</v>
      </c>
      <c r="F19" s="136" t="s">
        <v>23</v>
      </c>
      <c r="G19" s="136" t="s">
        <v>239</v>
      </c>
      <c r="H19" s="136"/>
      <c r="I19" s="139" t="n">
        <f aca="false">I20</f>
        <v>443.401362</v>
      </c>
      <c r="J19" s="129"/>
      <c r="K19" s="129"/>
      <c r="L19" s="129"/>
      <c r="M19" s="129"/>
      <c r="N19" s="129"/>
    </row>
    <row r="20" customFormat="false" ht="81" hidden="false" customHeight="false" outlineLevel="0" collapsed="false">
      <c r="A20" s="141" t="s">
        <v>228</v>
      </c>
      <c r="B20" s="136" t="s">
        <v>27</v>
      </c>
      <c r="C20" s="136" t="s">
        <v>236</v>
      </c>
      <c r="D20" s="136" t="s">
        <v>27</v>
      </c>
      <c r="E20" s="136" t="s">
        <v>226</v>
      </c>
      <c r="F20" s="136" t="s">
        <v>23</v>
      </c>
      <c r="G20" s="136" t="s">
        <v>239</v>
      </c>
      <c r="H20" s="136" t="s">
        <v>229</v>
      </c>
      <c r="I20" s="139" t="n">
        <f aca="false">I21</f>
        <v>443.401362</v>
      </c>
      <c r="J20" s="129"/>
      <c r="K20" s="129"/>
      <c r="L20" s="129"/>
      <c r="M20" s="129"/>
      <c r="N20" s="129"/>
    </row>
    <row r="21" customFormat="false" ht="25.5" hidden="false" customHeight="false" outlineLevel="0" collapsed="false">
      <c r="A21" s="142" t="s">
        <v>230</v>
      </c>
      <c r="B21" s="136" t="s">
        <v>27</v>
      </c>
      <c r="C21" s="136" t="s">
        <v>236</v>
      </c>
      <c r="D21" s="136" t="s">
        <v>27</v>
      </c>
      <c r="E21" s="136" t="s">
        <v>226</v>
      </c>
      <c r="F21" s="136" t="s">
        <v>23</v>
      </c>
      <c r="G21" s="136" t="s">
        <v>239</v>
      </c>
      <c r="H21" s="136" t="s">
        <v>62</v>
      </c>
      <c r="I21" s="139" t="n">
        <f aca="false">I22+I23</f>
        <v>443.401362</v>
      </c>
      <c r="J21" s="129"/>
      <c r="K21" s="129"/>
      <c r="L21" s="129"/>
      <c r="M21" s="129"/>
      <c r="N21" s="129"/>
    </row>
    <row r="22" customFormat="false" ht="25.5" hidden="false" customHeight="false" outlineLevel="0" collapsed="false">
      <c r="A22" s="143" t="s">
        <v>231</v>
      </c>
      <c r="B22" s="136" t="s">
        <v>27</v>
      </c>
      <c r="C22" s="136" t="s">
        <v>236</v>
      </c>
      <c r="D22" s="136" t="s">
        <v>27</v>
      </c>
      <c r="E22" s="136" t="s">
        <v>226</v>
      </c>
      <c r="F22" s="136" t="s">
        <v>23</v>
      </c>
      <c r="G22" s="136" t="s">
        <v>239</v>
      </c>
      <c r="H22" s="136" t="s">
        <v>232</v>
      </c>
      <c r="I22" s="139" t="n">
        <f aca="false">326.02+326.02*4.46%</f>
        <v>340.560492</v>
      </c>
      <c r="J22" s="129"/>
      <c r="K22" s="129"/>
      <c r="L22" s="129"/>
      <c r="M22" s="129"/>
      <c r="N22" s="129"/>
    </row>
    <row r="23" customFormat="false" ht="51" hidden="false" customHeight="false" outlineLevel="0" collapsed="false">
      <c r="A23" s="143" t="s">
        <v>233</v>
      </c>
      <c r="B23" s="136" t="s">
        <v>27</v>
      </c>
      <c r="C23" s="136" t="s">
        <v>236</v>
      </c>
      <c r="D23" s="136" t="s">
        <v>27</v>
      </c>
      <c r="E23" s="136" t="s">
        <v>226</v>
      </c>
      <c r="F23" s="136" t="s">
        <v>23</v>
      </c>
      <c r="G23" s="136" t="s">
        <v>239</v>
      </c>
      <c r="H23" s="136" t="s">
        <v>234</v>
      </c>
      <c r="I23" s="139" t="n">
        <f aca="false">98.45+98.45*4.46%</f>
        <v>102.84087</v>
      </c>
      <c r="J23" s="129"/>
      <c r="K23" s="129"/>
      <c r="L23" s="129"/>
      <c r="M23" s="129"/>
      <c r="N23" s="129"/>
    </row>
    <row r="24" customFormat="false" ht="12.75" hidden="false" customHeight="false" outlineLevel="0" collapsed="false">
      <c r="A24" s="138" t="s">
        <v>240</v>
      </c>
      <c r="B24" s="136" t="s">
        <v>27</v>
      </c>
      <c r="C24" s="136" t="s">
        <v>59</v>
      </c>
      <c r="D24" s="136"/>
      <c r="E24" s="136"/>
      <c r="F24" s="136"/>
      <c r="G24" s="136"/>
      <c r="H24" s="136"/>
      <c r="I24" s="139" t="n">
        <f aca="false">I25</f>
        <v>95.77</v>
      </c>
      <c r="J24" s="129"/>
      <c r="K24" s="129"/>
      <c r="L24" s="129"/>
      <c r="M24" s="129"/>
      <c r="N24" s="129"/>
      <c r="O24" s="144"/>
      <c r="P24" s="145"/>
      <c r="Q24" s="145"/>
      <c r="R24" s="145"/>
      <c r="S24" s="145"/>
      <c r="T24" s="145"/>
      <c r="U24" s="145"/>
      <c r="V24" s="145"/>
    </row>
    <row r="25" customFormat="false" ht="98.45" hidden="false" customHeight="true" outlineLevel="0" collapsed="false">
      <c r="A25" s="132" t="s">
        <v>241</v>
      </c>
      <c r="B25" s="136" t="s">
        <v>27</v>
      </c>
      <c r="C25" s="136" t="s">
        <v>59</v>
      </c>
      <c r="D25" s="136" t="s">
        <v>29</v>
      </c>
      <c r="E25" s="136" t="s">
        <v>226</v>
      </c>
      <c r="F25" s="136" t="s">
        <v>23</v>
      </c>
      <c r="G25" s="136" t="s">
        <v>227</v>
      </c>
      <c r="H25" s="136"/>
      <c r="I25" s="139" t="n">
        <f aca="false">I26</f>
        <v>95.77</v>
      </c>
      <c r="J25" s="129"/>
      <c r="K25" s="129"/>
      <c r="L25" s="129"/>
      <c r="M25" s="129"/>
      <c r="N25" s="129"/>
      <c r="P25" s="146" t="s">
        <v>242</v>
      </c>
      <c r="Q25" s="146"/>
      <c r="R25" s="146"/>
      <c r="S25" s="146"/>
      <c r="T25" s="146"/>
      <c r="U25" s="146"/>
    </row>
    <row r="26" customFormat="false" ht="12.75" hidden="false" customHeight="false" outlineLevel="0" collapsed="false">
      <c r="A26" s="143" t="s">
        <v>243</v>
      </c>
      <c r="B26" s="136" t="s">
        <v>27</v>
      </c>
      <c r="C26" s="136" t="s">
        <v>59</v>
      </c>
      <c r="D26" s="136" t="s">
        <v>29</v>
      </c>
      <c r="E26" s="136" t="s">
        <v>226</v>
      </c>
      <c r="F26" s="136" t="s">
        <v>23</v>
      </c>
      <c r="G26" s="136" t="s">
        <v>227</v>
      </c>
      <c r="H26" s="136" t="s">
        <v>244</v>
      </c>
      <c r="I26" s="139" t="n">
        <v>95.77</v>
      </c>
      <c r="J26" s="129"/>
      <c r="K26" s="129"/>
      <c r="L26" s="129"/>
      <c r="M26" s="129"/>
      <c r="N26" s="129"/>
    </row>
    <row r="27" customFormat="false" ht="25.5" hidden="false" customHeight="false" outlineLevel="0" collapsed="false">
      <c r="A27" s="138" t="s">
        <v>245</v>
      </c>
      <c r="B27" s="136" t="s">
        <v>27</v>
      </c>
      <c r="C27" s="136" t="s">
        <v>67</v>
      </c>
      <c r="D27" s="136"/>
      <c r="E27" s="136"/>
      <c r="F27" s="136"/>
      <c r="G27" s="136"/>
      <c r="H27" s="136"/>
      <c r="I27" s="139" t="n">
        <f aca="false">I28</f>
        <v>9332.31</v>
      </c>
      <c r="J27" s="129"/>
      <c r="K27" s="129"/>
      <c r="L27" s="129"/>
      <c r="M27" s="129"/>
      <c r="N27" s="129"/>
    </row>
    <row r="28" customFormat="false" ht="102.6" hidden="false" customHeight="true" outlineLevel="0" collapsed="false">
      <c r="A28" s="132" t="s">
        <v>246</v>
      </c>
      <c r="B28" s="136" t="s">
        <v>27</v>
      </c>
      <c r="C28" s="136" t="s">
        <v>67</v>
      </c>
      <c r="D28" s="136" t="s">
        <v>27</v>
      </c>
      <c r="E28" s="136" t="s">
        <v>226</v>
      </c>
      <c r="F28" s="136" t="s">
        <v>23</v>
      </c>
      <c r="G28" s="136" t="s">
        <v>247</v>
      </c>
      <c r="H28" s="136"/>
      <c r="I28" s="139" t="n">
        <f aca="false">I29+I34+I37</f>
        <v>9332.31</v>
      </c>
      <c r="J28" s="129"/>
      <c r="K28" s="129"/>
      <c r="L28" s="129"/>
      <c r="M28" s="129"/>
      <c r="N28" s="129"/>
    </row>
    <row r="29" customFormat="false" ht="81" hidden="false" customHeight="false" outlineLevel="0" collapsed="false">
      <c r="A29" s="141" t="s">
        <v>228</v>
      </c>
      <c r="B29" s="136" t="s">
        <v>27</v>
      </c>
      <c r="C29" s="136" t="s">
        <v>67</v>
      </c>
      <c r="D29" s="136" t="s">
        <v>27</v>
      </c>
      <c r="E29" s="136" t="s">
        <v>226</v>
      </c>
      <c r="F29" s="136" t="s">
        <v>23</v>
      </c>
      <c r="G29" s="136" t="s">
        <v>247</v>
      </c>
      <c r="H29" s="136" t="s">
        <v>229</v>
      </c>
      <c r="I29" s="139" t="n">
        <f aca="false">I30</f>
        <v>3157.31</v>
      </c>
      <c r="J29" s="129"/>
      <c r="K29" s="129"/>
      <c r="L29" s="129"/>
      <c r="M29" s="129"/>
      <c r="N29" s="129"/>
      <c r="P29" s="119" t="s">
        <v>242</v>
      </c>
    </row>
    <row r="30" customFormat="false" ht="25.5" hidden="false" customHeight="false" outlineLevel="0" collapsed="false">
      <c r="A30" s="142" t="s">
        <v>230</v>
      </c>
      <c r="B30" s="136" t="s">
        <v>27</v>
      </c>
      <c r="C30" s="136" t="s">
        <v>67</v>
      </c>
      <c r="D30" s="136" t="s">
        <v>27</v>
      </c>
      <c r="E30" s="136" t="s">
        <v>226</v>
      </c>
      <c r="F30" s="136" t="s">
        <v>23</v>
      </c>
      <c r="G30" s="136" t="s">
        <v>247</v>
      </c>
      <c r="H30" s="136" t="s">
        <v>62</v>
      </c>
      <c r="I30" s="139" t="n">
        <f aca="false">I31+I32+I33</f>
        <v>3157.31</v>
      </c>
      <c r="J30" s="129"/>
      <c r="K30" s="129"/>
      <c r="L30" s="129"/>
      <c r="M30" s="129"/>
      <c r="N30" s="129"/>
    </row>
    <row r="31" customFormat="false" ht="25.5" hidden="false" customHeight="false" outlineLevel="0" collapsed="false">
      <c r="A31" s="143" t="s">
        <v>231</v>
      </c>
      <c r="B31" s="136" t="s">
        <v>27</v>
      </c>
      <c r="C31" s="136" t="s">
        <v>67</v>
      </c>
      <c r="D31" s="136" t="s">
        <v>27</v>
      </c>
      <c r="E31" s="136" t="s">
        <v>226</v>
      </c>
      <c r="F31" s="136" t="s">
        <v>23</v>
      </c>
      <c r="G31" s="136" t="s">
        <v>247</v>
      </c>
      <c r="H31" s="136" t="s">
        <v>232</v>
      </c>
      <c r="I31" s="139" t="n">
        <v>2401.93</v>
      </c>
      <c r="J31" s="129"/>
      <c r="K31" s="129"/>
      <c r="L31" s="129"/>
      <c r="M31" s="129"/>
      <c r="N31" s="129"/>
    </row>
    <row r="32" customFormat="false" ht="80.25" hidden="false" customHeight="true" outlineLevel="0" collapsed="false">
      <c r="A32" s="143" t="s">
        <v>248</v>
      </c>
      <c r="B32" s="136" t="s">
        <v>27</v>
      </c>
      <c r="C32" s="136" t="s">
        <v>67</v>
      </c>
      <c r="D32" s="136" t="s">
        <v>27</v>
      </c>
      <c r="E32" s="136" t="s">
        <v>226</v>
      </c>
      <c r="F32" s="136" t="s">
        <v>23</v>
      </c>
      <c r="G32" s="136" t="s">
        <v>247</v>
      </c>
      <c r="H32" s="136" t="s">
        <v>87</v>
      </c>
      <c r="I32" s="139" t="n">
        <f aca="false">50-20</f>
        <v>30</v>
      </c>
      <c r="J32" s="129"/>
      <c r="K32" s="129"/>
      <c r="L32" s="129"/>
      <c r="M32" s="129"/>
      <c r="N32" s="129"/>
    </row>
    <row r="33" customFormat="false" ht="51" hidden="false" customHeight="false" outlineLevel="0" collapsed="false">
      <c r="A33" s="143" t="s">
        <v>233</v>
      </c>
      <c r="B33" s="136" t="s">
        <v>27</v>
      </c>
      <c r="C33" s="136" t="s">
        <v>67</v>
      </c>
      <c r="D33" s="136" t="s">
        <v>27</v>
      </c>
      <c r="E33" s="136" t="s">
        <v>226</v>
      </c>
      <c r="F33" s="136" t="s">
        <v>23</v>
      </c>
      <c r="G33" s="136" t="s">
        <v>247</v>
      </c>
      <c r="H33" s="136" t="s">
        <v>234</v>
      </c>
      <c r="I33" s="139" t="n">
        <v>725.38</v>
      </c>
      <c r="J33" s="129"/>
      <c r="K33" s="129"/>
      <c r="L33" s="129"/>
      <c r="M33" s="129"/>
      <c r="N33" s="129"/>
    </row>
    <row r="34" customFormat="false" ht="27" hidden="false" customHeight="false" outlineLevel="0" collapsed="false">
      <c r="A34" s="141" t="s">
        <v>249</v>
      </c>
      <c r="B34" s="136" t="s">
        <v>27</v>
      </c>
      <c r="C34" s="136" t="s">
        <v>67</v>
      </c>
      <c r="D34" s="136" t="s">
        <v>27</v>
      </c>
      <c r="E34" s="136" t="s">
        <v>226</v>
      </c>
      <c r="F34" s="136" t="s">
        <v>23</v>
      </c>
      <c r="G34" s="136" t="s">
        <v>247</v>
      </c>
      <c r="H34" s="136" t="s">
        <v>250</v>
      </c>
      <c r="I34" s="139" t="n">
        <f aca="false">I35</f>
        <v>4835</v>
      </c>
      <c r="J34" s="129"/>
      <c r="K34" s="129"/>
      <c r="L34" s="129"/>
      <c r="M34" s="129"/>
      <c r="N34" s="129"/>
    </row>
    <row r="35" customFormat="false" ht="38.25" hidden="false" customHeight="false" outlineLevel="0" collapsed="false">
      <c r="A35" s="142" t="s">
        <v>251</v>
      </c>
      <c r="B35" s="136" t="s">
        <v>27</v>
      </c>
      <c r="C35" s="136" t="s">
        <v>67</v>
      </c>
      <c r="D35" s="136" t="s">
        <v>27</v>
      </c>
      <c r="E35" s="136" t="s">
        <v>226</v>
      </c>
      <c r="F35" s="136" t="s">
        <v>23</v>
      </c>
      <c r="G35" s="136" t="s">
        <v>247</v>
      </c>
      <c r="H35" s="136" t="s">
        <v>252</v>
      </c>
      <c r="I35" s="139" t="n">
        <f aca="false">I36</f>
        <v>4835</v>
      </c>
      <c r="J35" s="129"/>
      <c r="K35" s="129"/>
      <c r="L35" s="129"/>
      <c r="M35" s="129"/>
      <c r="N35" s="129"/>
    </row>
    <row r="36" customFormat="false" ht="12.75" hidden="false" customHeight="false" outlineLevel="0" collapsed="false">
      <c r="A36" s="143" t="s">
        <v>253</v>
      </c>
      <c r="B36" s="136" t="s">
        <v>27</v>
      </c>
      <c r="C36" s="136" t="s">
        <v>67</v>
      </c>
      <c r="D36" s="136" t="s">
        <v>27</v>
      </c>
      <c r="E36" s="136" t="s">
        <v>226</v>
      </c>
      <c r="F36" s="136" t="s">
        <v>23</v>
      </c>
      <c r="G36" s="136" t="s">
        <v>247</v>
      </c>
      <c r="H36" s="136" t="s">
        <v>254</v>
      </c>
      <c r="I36" s="139" t="n">
        <v>4835</v>
      </c>
      <c r="J36" s="129"/>
      <c r="K36" s="129"/>
      <c r="L36" s="129"/>
      <c r="M36" s="129"/>
      <c r="N36" s="129"/>
      <c r="P36" s="119" t="s">
        <v>242</v>
      </c>
    </row>
    <row r="37" customFormat="false" ht="13.5" hidden="false" customHeight="false" outlineLevel="0" collapsed="false">
      <c r="A37" s="141" t="s">
        <v>255</v>
      </c>
      <c r="B37" s="136" t="s">
        <v>27</v>
      </c>
      <c r="C37" s="136" t="s">
        <v>67</v>
      </c>
      <c r="D37" s="136" t="s">
        <v>27</v>
      </c>
      <c r="E37" s="136" t="s">
        <v>226</v>
      </c>
      <c r="F37" s="136" t="s">
        <v>23</v>
      </c>
      <c r="G37" s="136" t="s">
        <v>247</v>
      </c>
      <c r="H37" s="136" t="s">
        <v>256</v>
      </c>
      <c r="I37" s="139" t="n">
        <f aca="false">I38+I40</f>
        <v>1340</v>
      </c>
      <c r="J37" s="129"/>
      <c r="K37" s="129"/>
      <c r="L37" s="129"/>
      <c r="M37" s="129"/>
      <c r="N37" s="129"/>
    </row>
    <row r="38" customFormat="false" ht="12.75" hidden="false" customHeight="false" outlineLevel="0" collapsed="false">
      <c r="A38" s="142" t="s">
        <v>257</v>
      </c>
      <c r="B38" s="136" t="s">
        <v>27</v>
      </c>
      <c r="C38" s="136" t="s">
        <v>67</v>
      </c>
      <c r="D38" s="136" t="s">
        <v>27</v>
      </c>
      <c r="E38" s="136" t="s">
        <v>226</v>
      </c>
      <c r="F38" s="136" t="s">
        <v>23</v>
      </c>
      <c r="G38" s="136" t="s">
        <v>247</v>
      </c>
      <c r="H38" s="136" t="s">
        <v>258</v>
      </c>
      <c r="I38" s="139" t="n">
        <f aca="false">I39</f>
        <v>70</v>
      </c>
      <c r="J38" s="129"/>
      <c r="K38" s="129"/>
      <c r="L38" s="129"/>
      <c r="M38" s="129"/>
      <c r="N38" s="129"/>
      <c r="O38" s="140" t="s">
        <v>259</v>
      </c>
      <c r="P38" s="140"/>
      <c r="Q38" s="140"/>
      <c r="R38" s="140"/>
      <c r="S38" s="140"/>
    </row>
    <row r="39" customFormat="false" ht="38.25" hidden="false" customHeight="false" outlineLevel="0" collapsed="false">
      <c r="A39" s="143" t="s">
        <v>260</v>
      </c>
      <c r="B39" s="136" t="s">
        <v>27</v>
      </c>
      <c r="C39" s="136" t="s">
        <v>67</v>
      </c>
      <c r="D39" s="136" t="s">
        <v>27</v>
      </c>
      <c r="E39" s="136" t="s">
        <v>226</v>
      </c>
      <c r="F39" s="136" t="s">
        <v>23</v>
      </c>
      <c r="G39" s="136" t="s">
        <v>247</v>
      </c>
      <c r="H39" s="136" t="s">
        <v>261</v>
      </c>
      <c r="I39" s="139" t="n">
        <f aca="false">120-50</f>
        <v>70</v>
      </c>
      <c r="J39" s="129"/>
      <c r="K39" s="129"/>
      <c r="L39" s="129"/>
      <c r="M39" s="129"/>
      <c r="N39" s="129"/>
    </row>
    <row r="40" customFormat="false" ht="12.75" hidden="false" customHeight="false" outlineLevel="0" collapsed="false">
      <c r="A40" s="142" t="s">
        <v>262</v>
      </c>
      <c r="B40" s="136" t="s">
        <v>27</v>
      </c>
      <c r="C40" s="136" t="s">
        <v>67</v>
      </c>
      <c r="D40" s="136" t="s">
        <v>27</v>
      </c>
      <c r="E40" s="136" t="s">
        <v>226</v>
      </c>
      <c r="F40" s="136" t="s">
        <v>23</v>
      </c>
      <c r="G40" s="136" t="s">
        <v>247</v>
      </c>
      <c r="H40" s="136" t="s">
        <v>263</v>
      </c>
      <c r="I40" s="139" t="n">
        <f aca="false">I41+I42+I43</f>
        <v>1270</v>
      </c>
      <c r="J40" s="129"/>
      <c r="K40" s="129"/>
      <c r="L40" s="129"/>
      <c r="M40" s="129"/>
      <c r="N40" s="129"/>
      <c r="O40" s="147" t="s">
        <v>259</v>
      </c>
      <c r="P40" s="147"/>
      <c r="Q40" s="147"/>
      <c r="R40" s="147"/>
      <c r="S40" s="147"/>
    </row>
    <row r="41" customFormat="false" ht="25.5" hidden="false" customHeight="false" outlineLevel="0" collapsed="false">
      <c r="A41" s="143" t="s">
        <v>264</v>
      </c>
      <c r="B41" s="136" t="s">
        <v>27</v>
      </c>
      <c r="C41" s="136" t="s">
        <v>67</v>
      </c>
      <c r="D41" s="136" t="s">
        <v>27</v>
      </c>
      <c r="E41" s="136" t="s">
        <v>226</v>
      </c>
      <c r="F41" s="136" t="s">
        <v>23</v>
      </c>
      <c r="G41" s="136" t="s">
        <v>247</v>
      </c>
      <c r="H41" s="136" t="s">
        <v>265</v>
      </c>
      <c r="I41" s="139" t="n">
        <v>1100</v>
      </c>
      <c r="J41" s="129"/>
      <c r="K41" s="129"/>
      <c r="L41" s="129"/>
      <c r="M41" s="129"/>
      <c r="N41" s="129"/>
    </row>
    <row r="42" customFormat="false" ht="12.75" hidden="false" customHeight="false" outlineLevel="0" collapsed="false">
      <c r="A42" s="143" t="s">
        <v>266</v>
      </c>
      <c r="B42" s="136" t="s">
        <v>27</v>
      </c>
      <c r="C42" s="136" t="s">
        <v>67</v>
      </c>
      <c r="D42" s="136" t="s">
        <v>27</v>
      </c>
      <c r="E42" s="136" t="s">
        <v>226</v>
      </c>
      <c r="F42" s="136" t="s">
        <v>23</v>
      </c>
      <c r="G42" s="136" t="s">
        <v>247</v>
      </c>
      <c r="H42" s="136" t="s">
        <v>267</v>
      </c>
      <c r="I42" s="139" t="n">
        <f aca="false">40+50</f>
        <v>90</v>
      </c>
      <c r="J42" s="129"/>
      <c r="K42" s="129"/>
      <c r="L42" s="129"/>
      <c r="M42" s="129"/>
      <c r="N42" s="129"/>
    </row>
    <row r="43" customFormat="false" ht="12.75" hidden="false" customHeight="false" outlineLevel="0" collapsed="false">
      <c r="A43" s="143" t="s">
        <v>268</v>
      </c>
      <c r="B43" s="136" t="s">
        <v>27</v>
      </c>
      <c r="C43" s="136" t="s">
        <v>67</v>
      </c>
      <c r="D43" s="136" t="s">
        <v>27</v>
      </c>
      <c r="E43" s="136" t="s">
        <v>226</v>
      </c>
      <c r="F43" s="136" t="s">
        <v>23</v>
      </c>
      <c r="G43" s="136" t="s">
        <v>247</v>
      </c>
      <c r="H43" s="136" t="s">
        <v>269</v>
      </c>
      <c r="I43" s="139" t="n">
        <v>80</v>
      </c>
      <c r="J43" s="129"/>
      <c r="K43" s="129"/>
      <c r="L43" s="129"/>
      <c r="M43" s="129"/>
      <c r="N43" s="129"/>
    </row>
    <row r="44" customFormat="false" ht="13.5" hidden="false" customHeight="false" outlineLevel="0" collapsed="false">
      <c r="A44" s="135" t="s">
        <v>270</v>
      </c>
      <c r="B44" s="136" t="s">
        <v>29</v>
      </c>
      <c r="C44" s="136" t="s">
        <v>23</v>
      </c>
      <c r="D44" s="136"/>
      <c r="E44" s="136"/>
      <c r="F44" s="136"/>
      <c r="G44" s="136"/>
      <c r="H44" s="136"/>
      <c r="I44" s="137" t="n">
        <f aca="false">I45</f>
        <v>405.208</v>
      </c>
      <c r="J44" s="129"/>
      <c r="K44" s="129"/>
      <c r="L44" s="129"/>
      <c r="M44" s="129"/>
      <c r="N44" s="129"/>
      <c r="P44" s="148" t="s">
        <v>271</v>
      </c>
      <c r="Q44" s="148"/>
      <c r="R44" s="148"/>
      <c r="S44" s="148"/>
      <c r="T44" s="148"/>
      <c r="U44" s="148"/>
    </row>
    <row r="45" customFormat="false" ht="25.5" hidden="false" customHeight="false" outlineLevel="0" collapsed="false">
      <c r="A45" s="138" t="s">
        <v>272</v>
      </c>
      <c r="B45" s="136" t="s">
        <v>29</v>
      </c>
      <c r="C45" s="136" t="s">
        <v>41</v>
      </c>
      <c r="D45" s="136"/>
      <c r="E45" s="136"/>
      <c r="F45" s="136"/>
      <c r="G45" s="136"/>
      <c r="H45" s="136"/>
      <c r="I45" s="139" t="n">
        <f aca="false">I46</f>
        <v>405.208</v>
      </c>
      <c r="J45" s="129"/>
      <c r="K45" s="129"/>
      <c r="L45" s="129"/>
      <c r="M45" s="129"/>
      <c r="N45" s="129"/>
    </row>
    <row r="46" customFormat="false" ht="91.05" hidden="false" customHeight="true" outlineLevel="0" collapsed="false">
      <c r="A46" s="132" t="s">
        <v>273</v>
      </c>
      <c r="B46" s="136" t="s">
        <v>29</v>
      </c>
      <c r="C46" s="136" t="s">
        <v>41</v>
      </c>
      <c r="D46" s="136" t="s">
        <v>274</v>
      </c>
      <c r="E46" s="136" t="s">
        <v>226</v>
      </c>
      <c r="F46" s="136" t="s">
        <v>23</v>
      </c>
      <c r="G46" s="136" t="s">
        <v>275</v>
      </c>
      <c r="H46" s="136"/>
      <c r="I46" s="139" t="n">
        <f aca="false">I47+I51</f>
        <v>405.208</v>
      </c>
      <c r="J46" s="129"/>
      <c r="K46" s="129"/>
      <c r="L46" s="129"/>
      <c r="M46" s="129"/>
      <c r="N46" s="129"/>
    </row>
    <row r="47" customFormat="false" ht="81" hidden="false" customHeight="false" outlineLevel="0" collapsed="false">
      <c r="A47" s="141" t="s">
        <v>228</v>
      </c>
      <c r="B47" s="136" t="s">
        <v>29</v>
      </c>
      <c r="C47" s="136" t="s">
        <v>41</v>
      </c>
      <c r="D47" s="136" t="s">
        <v>274</v>
      </c>
      <c r="E47" s="136" t="s">
        <v>226</v>
      </c>
      <c r="F47" s="136" t="s">
        <v>23</v>
      </c>
      <c r="G47" s="136" t="s">
        <v>275</v>
      </c>
      <c r="H47" s="136" t="s">
        <v>229</v>
      </c>
      <c r="I47" s="139" t="n">
        <f aca="false">I48</f>
        <v>379.038</v>
      </c>
      <c r="J47" s="129"/>
      <c r="K47" s="129"/>
      <c r="L47" s="129"/>
      <c r="M47" s="129"/>
      <c r="N47" s="129"/>
    </row>
    <row r="48" customFormat="false" ht="25.5" hidden="false" customHeight="false" outlineLevel="0" collapsed="false">
      <c r="A48" s="142" t="s">
        <v>230</v>
      </c>
      <c r="B48" s="136" t="s">
        <v>29</v>
      </c>
      <c r="C48" s="136" t="s">
        <v>41</v>
      </c>
      <c r="D48" s="136" t="s">
        <v>274</v>
      </c>
      <c r="E48" s="136" t="s">
        <v>226</v>
      </c>
      <c r="F48" s="136" t="s">
        <v>23</v>
      </c>
      <c r="G48" s="136" t="s">
        <v>275</v>
      </c>
      <c r="H48" s="136" t="s">
        <v>62</v>
      </c>
      <c r="I48" s="139" t="n">
        <f aca="false">I49+I50</f>
        <v>379.038</v>
      </c>
      <c r="J48" s="129"/>
      <c r="K48" s="129"/>
      <c r="L48" s="129"/>
      <c r="M48" s="129"/>
      <c r="N48" s="129"/>
    </row>
    <row r="49" customFormat="false" ht="25.5" hidden="false" customHeight="false" outlineLevel="0" collapsed="false">
      <c r="A49" s="143" t="s">
        <v>231</v>
      </c>
      <c r="B49" s="136" t="s">
        <v>29</v>
      </c>
      <c r="C49" s="136" t="s">
        <v>41</v>
      </c>
      <c r="D49" s="136" t="s">
        <v>274</v>
      </c>
      <c r="E49" s="136" t="s">
        <v>226</v>
      </c>
      <c r="F49" s="136" t="s">
        <v>23</v>
      </c>
      <c r="G49" s="136" t="s">
        <v>275</v>
      </c>
      <c r="H49" s="136" t="s">
        <v>232</v>
      </c>
      <c r="I49" s="139" t="n">
        <v>291.11981</v>
      </c>
      <c r="J49" s="129"/>
      <c r="K49" s="129"/>
      <c r="L49" s="129"/>
      <c r="M49" s="129"/>
      <c r="N49" s="129"/>
    </row>
    <row r="50" customFormat="false" ht="51" hidden="false" customHeight="false" outlineLevel="0" collapsed="false">
      <c r="A50" s="143" t="s">
        <v>233</v>
      </c>
      <c r="B50" s="136" t="s">
        <v>29</v>
      </c>
      <c r="C50" s="136" t="s">
        <v>41</v>
      </c>
      <c r="D50" s="136" t="s">
        <v>274</v>
      </c>
      <c r="E50" s="136" t="s">
        <v>226</v>
      </c>
      <c r="F50" s="136" t="s">
        <v>23</v>
      </c>
      <c r="G50" s="136" t="s">
        <v>275</v>
      </c>
      <c r="H50" s="136" t="s">
        <v>234</v>
      </c>
      <c r="I50" s="139" t="n">
        <v>87.91819</v>
      </c>
      <c r="J50" s="129"/>
      <c r="K50" s="129"/>
      <c r="L50" s="129"/>
      <c r="M50" s="129"/>
      <c r="N50" s="129"/>
    </row>
    <row r="51" customFormat="false" ht="27" hidden="false" customHeight="false" outlineLevel="0" collapsed="false">
      <c r="A51" s="141" t="s">
        <v>249</v>
      </c>
      <c r="B51" s="136" t="s">
        <v>29</v>
      </c>
      <c r="C51" s="136" t="s">
        <v>41</v>
      </c>
      <c r="D51" s="136" t="s">
        <v>274</v>
      </c>
      <c r="E51" s="136" t="s">
        <v>226</v>
      </c>
      <c r="F51" s="136" t="s">
        <v>23</v>
      </c>
      <c r="G51" s="136" t="s">
        <v>275</v>
      </c>
      <c r="H51" s="136" t="s">
        <v>250</v>
      </c>
      <c r="I51" s="139" t="n">
        <f aca="false">I52</f>
        <v>26.17</v>
      </c>
      <c r="J51" s="129"/>
      <c r="K51" s="129"/>
      <c r="L51" s="129"/>
      <c r="M51" s="129"/>
      <c r="N51" s="129"/>
    </row>
    <row r="52" customFormat="false" ht="38.25" hidden="false" customHeight="false" outlineLevel="0" collapsed="false">
      <c r="A52" s="142" t="s">
        <v>251</v>
      </c>
      <c r="B52" s="136" t="s">
        <v>29</v>
      </c>
      <c r="C52" s="136" t="s">
        <v>41</v>
      </c>
      <c r="D52" s="136" t="s">
        <v>274</v>
      </c>
      <c r="E52" s="136" t="s">
        <v>226</v>
      </c>
      <c r="F52" s="136" t="s">
        <v>23</v>
      </c>
      <c r="G52" s="136" t="s">
        <v>275</v>
      </c>
      <c r="H52" s="136" t="s">
        <v>252</v>
      </c>
      <c r="I52" s="139" t="n">
        <f aca="false">I53</f>
        <v>26.17</v>
      </c>
      <c r="J52" s="129"/>
      <c r="K52" s="129"/>
      <c r="L52" s="129"/>
      <c r="M52" s="129"/>
      <c r="N52" s="129"/>
    </row>
    <row r="53" customFormat="false" ht="12.75" hidden="false" customHeight="false" outlineLevel="0" collapsed="false">
      <c r="A53" s="143" t="s">
        <v>253</v>
      </c>
      <c r="B53" s="136" t="s">
        <v>29</v>
      </c>
      <c r="C53" s="136" t="s">
        <v>41</v>
      </c>
      <c r="D53" s="136" t="s">
        <v>274</v>
      </c>
      <c r="E53" s="136" t="s">
        <v>226</v>
      </c>
      <c r="F53" s="136" t="s">
        <v>23</v>
      </c>
      <c r="G53" s="136" t="s">
        <v>275</v>
      </c>
      <c r="H53" s="136" t="s">
        <v>254</v>
      </c>
      <c r="I53" s="139" t="n">
        <v>26.17</v>
      </c>
      <c r="J53" s="129"/>
      <c r="K53" s="129"/>
      <c r="L53" s="129"/>
      <c r="M53" s="129"/>
      <c r="N53" s="129"/>
    </row>
    <row r="54" customFormat="false" ht="38.25" hidden="false" customHeight="false" outlineLevel="0" collapsed="false">
      <c r="A54" s="135" t="s">
        <v>276</v>
      </c>
      <c r="B54" s="136" t="s">
        <v>41</v>
      </c>
      <c r="C54" s="136" t="s">
        <v>23</v>
      </c>
      <c r="D54" s="136"/>
      <c r="E54" s="136"/>
      <c r="F54" s="136"/>
      <c r="G54" s="136"/>
      <c r="H54" s="136"/>
      <c r="I54" s="137" t="n">
        <f aca="false">I55+I60</f>
        <v>79</v>
      </c>
      <c r="J54" s="129"/>
      <c r="K54" s="129"/>
      <c r="L54" s="129"/>
      <c r="M54" s="129"/>
      <c r="N54" s="129"/>
    </row>
    <row r="55" customFormat="false" ht="25.5" hidden="false" customHeight="false" outlineLevel="0" collapsed="false">
      <c r="A55" s="138" t="s">
        <v>277</v>
      </c>
      <c r="B55" s="136" t="s">
        <v>41</v>
      </c>
      <c r="C55" s="136" t="s">
        <v>48</v>
      </c>
      <c r="D55" s="136"/>
      <c r="E55" s="136"/>
      <c r="F55" s="136"/>
      <c r="G55" s="136"/>
      <c r="H55" s="136"/>
      <c r="I55" s="139" t="n">
        <f aca="false">I56</f>
        <v>30</v>
      </c>
      <c r="J55" s="129"/>
      <c r="K55" s="129"/>
      <c r="L55" s="129"/>
      <c r="M55" s="129"/>
      <c r="N55" s="129"/>
      <c r="O55" s="140" t="s">
        <v>242</v>
      </c>
      <c r="P55" s="140"/>
      <c r="Q55" s="140"/>
      <c r="R55" s="140"/>
      <c r="S55" s="140"/>
      <c r="T55" s="140"/>
    </row>
    <row r="56" customFormat="false" ht="81.3" hidden="false" customHeight="false" outlineLevel="0" collapsed="false">
      <c r="A56" s="132" t="s">
        <v>278</v>
      </c>
      <c r="B56" s="136" t="s">
        <v>41</v>
      </c>
      <c r="C56" s="136" t="s">
        <v>48</v>
      </c>
      <c r="D56" s="136" t="s">
        <v>41</v>
      </c>
      <c r="E56" s="136" t="s">
        <v>226</v>
      </c>
      <c r="F56" s="136" t="s">
        <v>23</v>
      </c>
      <c r="G56" s="136" t="s">
        <v>227</v>
      </c>
      <c r="H56" s="136"/>
      <c r="I56" s="139" t="n">
        <f aca="false">I57</f>
        <v>30</v>
      </c>
      <c r="J56" s="129"/>
      <c r="K56" s="129"/>
      <c r="L56" s="129"/>
      <c r="M56" s="129"/>
      <c r="N56" s="129"/>
    </row>
    <row r="57" customFormat="false" ht="27" hidden="false" customHeight="false" outlineLevel="0" collapsed="false">
      <c r="A57" s="141" t="s">
        <v>249</v>
      </c>
      <c r="B57" s="136" t="s">
        <v>41</v>
      </c>
      <c r="C57" s="136" t="s">
        <v>48</v>
      </c>
      <c r="D57" s="136" t="s">
        <v>41</v>
      </c>
      <c r="E57" s="136" t="s">
        <v>226</v>
      </c>
      <c r="F57" s="136" t="s">
        <v>23</v>
      </c>
      <c r="G57" s="136" t="s">
        <v>227</v>
      </c>
      <c r="H57" s="136" t="s">
        <v>250</v>
      </c>
      <c r="I57" s="139" t="n">
        <f aca="false">I58</f>
        <v>30</v>
      </c>
      <c r="J57" s="129"/>
      <c r="K57" s="129"/>
      <c r="L57" s="129"/>
      <c r="M57" s="129"/>
      <c r="N57" s="129"/>
    </row>
    <row r="58" customFormat="false" ht="38.25" hidden="false" customHeight="false" outlineLevel="0" collapsed="false">
      <c r="A58" s="142" t="s">
        <v>251</v>
      </c>
      <c r="B58" s="136" t="s">
        <v>41</v>
      </c>
      <c r="C58" s="136" t="s">
        <v>48</v>
      </c>
      <c r="D58" s="136" t="s">
        <v>41</v>
      </c>
      <c r="E58" s="136" t="s">
        <v>226</v>
      </c>
      <c r="F58" s="136" t="s">
        <v>23</v>
      </c>
      <c r="G58" s="136" t="s">
        <v>227</v>
      </c>
      <c r="H58" s="136" t="s">
        <v>252</v>
      </c>
      <c r="I58" s="139" t="n">
        <f aca="false">I59</f>
        <v>30</v>
      </c>
      <c r="J58" s="129"/>
      <c r="K58" s="129"/>
      <c r="L58" s="129"/>
      <c r="M58" s="129"/>
      <c r="N58" s="129"/>
    </row>
    <row r="59" customFormat="false" ht="12.75" hidden="false" customHeight="false" outlineLevel="0" collapsed="false">
      <c r="A59" s="143" t="s">
        <v>253</v>
      </c>
      <c r="B59" s="136" t="s">
        <v>41</v>
      </c>
      <c r="C59" s="136" t="s">
        <v>48</v>
      </c>
      <c r="D59" s="136" t="s">
        <v>41</v>
      </c>
      <c r="E59" s="136" t="s">
        <v>226</v>
      </c>
      <c r="F59" s="136" t="s">
        <v>23</v>
      </c>
      <c r="G59" s="136" t="s">
        <v>227</v>
      </c>
      <c r="H59" s="136" t="s">
        <v>254</v>
      </c>
      <c r="I59" s="139" t="n">
        <v>30</v>
      </c>
      <c r="J59" s="129"/>
      <c r="K59" s="129"/>
      <c r="L59" s="129"/>
      <c r="M59" s="129"/>
      <c r="N59" s="129"/>
    </row>
    <row r="60" customFormat="false" ht="38.25" hidden="false" customHeight="false" outlineLevel="0" collapsed="false">
      <c r="A60" s="138" t="s">
        <v>279</v>
      </c>
      <c r="B60" s="136" t="s">
        <v>41</v>
      </c>
      <c r="C60" s="136" t="s">
        <v>75</v>
      </c>
      <c r="D60" s="136"/>
      <c r="E60" s="136"/>
      <c r="F60" s="136"/>
      <c r="G60" s="136"/>
      <c r="H60" s="136"/>
      <c r="I60" s="139" t="n">
        <f aca="false">I61+I65+I69</f>
        <v>49</v>
      </c>
      <c r="J60" s="129"/>
      <c r="K60" s="129"/>
      <c r="L60" s="129"/>
      <c r="M60" s="129"/>
      <c r="N60" s="129"/>
      <c r="O60" s="140" t="s">
        <v>280</v>
      </c>
      <c r="P60" s="140"/>
      <c r="Q60" s="140"/>
      <c r="R60" s="140"/>
      <c r="S60" s="140"/>
      <c r="T60" s="140"/>
    </row>
    <row r="61" customFormat="false" ht="91.2" hidden="false" customHeight="true" outlineLevel="0" collapsed="false">
      <c r="A61" s="132" t="s">
        <v>281</v>
      </c>
      <c r="B61" s="136" t="s">
        <v>41</v>
      </c>
      <c r="C61" s="136" t="s">
        <v>75</v>
      </c>
      <c r="D61" s="136" t="s">
        <v>41</v>
      </c>
      <c r="E61" s="136" t="s">
        <v>226</v>
      </c>
      <c r="F61" s="136" t="s">
        <v>23</v>
      </c>
      <c r="G61" s="136" t="s">
        <v>239</v>
      </c>
      <c r="H61" s="136"/>
      <c r="I61" s="139" t="n">
        <f aca="false">I62</f>
        <v>1.5</v>
      </c>
      <c r="J61" s="129"/>
      <c r="K61" s="129"/>
      <c r="L61" s="129"/>
      <c r="M61" s="129"/>
      <c r="N61" s="129"/>
    </row>
    <row r="62" customFormat="false" ht="27" hidden="false" customHeight="false" outlineLevel="0" collapsed="false">
      <c r="A62" s="141" t="s">
        <v>249</v>
      </c>
      <c r="B62" s="136" t="s">
        <v>41</v>
      </c>
      <c r="C62" s="136" t="s">
        <v>75</v>
      </c>
      <c r="D62" s="136" t="s">
        <v>41</v>
      </c>
      <c r="E62" s="136" t="s">
        <v>226</v>
      </c>
      <c r="F62" s="136" t="s">
        <v>23</v>
      </c>
      <c r="G62" s="136" t="s">
        <v>239</v>
      </c>
      <c r="H62" s="136" t="s">
        <v>250</v>
      </c>
      <c r="I62" s="139" t="n">
        <f aca="false">I63</f>
        <v>1.5</v>
      </c>
      <c r="J62" s="129"/>
      <c r="K62" s="129"/>
      <c r="L62" s="129"/>
      <c r="M62" s="129"/>
      <c r="N62" s="129"/>
    </row>
    <row r="63" customFormat="false" ht="38.25" hidden="false" customHeight="false" outlineLevel="0" collapsed="false">
      <c r="A63" s="142" t="s">
        <v>251</v>
      </c>
      <c r="B63" s="136" t="s">
        <v>41</v>
      </c>
      <c r="C63" s="136" t="s">
        <v>75</v>
      </c>
      <c r="D63" s="136" t="s">
        <v>41</v>
      </c>
      <c r="E63" s="136" t="s">
        <v>226</v>
      </c>
      <c r="F63" s="136" t="s">
        <v>23</v>
      </c>
      <c r="G63" s="136" t="s">
        <v>239</v>
      </c>
      <c r="H63" s="136" t="s">
        <v>252</v>
      </c>
      <c r="I63" s="139" t="n">
        <f aca="false">I64</f>
        <v>1.5</v>
      </c>
      <c r="J63" s="129"/>
      <c r="K63" s="129"/>
      <c r="L63" s="129"/>
      <c r="M63" s="129"/>
      <c r="N63" s="129"/>
    </row>
    <row r="64" customFormat="false" ht="12.75" hidden="false" customHeight="false" outlineLevel="0" collapsed="false">
      <c r="A64" s="143" t="s">
        <v>253</v>
      </c>
      <c r="B64" s="136" t="s">
        <v>41</v>
      </c>
      <c r="C64" s="136" t="s">
        <v>75</v>
      </c>
      <c r="D64" s="136" t="s">
        <v>41</v>
      </c>
      <c r="E64" s="136" t="s">
        <v>226</v>
      </c>
      <c r="F64" s="136" t="s">
        <v>23</v>
      </c>
      <c r="G64" s="136" t="s">
        <v>239</v>
      </c>
      <c r="H64" s="136" t="s">
        <v>254</v>
      </c>
      <c r="I64" s="139" t="n">
        <v>1.5</v>
      </c>
      <c r="J64" s="129"/>
      <c r="K64" s="129"/>
      <c r="L64" s="129"/>
      <c r="M64" s="129"/>
      <c r="N64" s="129"/>
      <c r="Q64" s="119" t="s">
        <v>282</v>
      </c>
    </row>
    <row r="65" customFormat="false" ht="92.2" hidden="false" customHeight="true" outlineLevel="0" collapsed="false">
      <c r="A65" s="132" t="s">
        <v>283</v>
      </c>
      <c r="B65" s="136" t="s">
        <v>41</v>
      </c>
      <c r="C65" s="136" t="s">
        <v>75</v>
      </c>
      <c r="D65" s="136" t="s">
        <v>41</v>
      </c>
      <c r="E65" s="136" t="s">
        <v>226</v>
      </c>
      <c r="F65" s="136" t="s">
        <v>23</v>
      </c>
      <c r="G65" s="136" t="s">
        <v>247</v>
      </c>
      <c r="H65" s="136"/>
      <c r="I65" s="139" t="n">
        <f aca="false">I66</f>
        <v>1.5</v>
      </c>
      <c r="J65" s="129"/>
      <c r="K65" s="129"/>
      <c r="L65" s="129"/>
      <c r="M65" s="129"/>
      <c r="N65" s="129"/>
    </row>
    <row r="66" customFormat="false" ht="27" hidden="false" customHeight="false" outlineLevel="0" collapsed="false">
      <c r="A66" s="141" t="s">
        <v>284</v>
      </c>
      <c r="B66" s="136" t="s">
        <v>41</v>
      </c>
      <c r="C66" s="136" t="s">
        <v>75</v>
      </c>
      <c r="D66" s="136" t="s">
        <v>41</v>
      </c>
      <c r="E66" s="136" t="s">
        <v>226</v>
      </c>
      <c r="F66" s="136" t="s">
        <v>23</v>
      </c>
      <c r="G66" s="136" t="s">
        <v>247</v>
      </c>
      <c r="H66" s="136" t="s">
        <v>250</v>
      </c>
      <c r="I66" s="139" t="n">
        <f aca="false">I67</f>
        <v>1.5</v>
      </c>
      <c r="J66" s="129"/>
      <c r="K66" s="129"/>
      <c r="L66" s="129"/>
      <c r="M66" s="129"/>
      <c r="N66" s="129"/>
    </row>
    <row r="67" customFormat="false" ht="38.25" hidden="false" customHeight="false" outlineLevel="0" collapsed="false">
      <c r="A67" s="142" t="s">
        <v>251</v>
      </c>
      <c r="B67" s="136" t="s">
        <v>41</v>
      </c>
      <c r="C67" s="136" t="s">
        <v>75</v>
      </c>
      <c r="D67" s="136" t="s">
        <v>41</v>
      </c>
      <c r="E67" s="136" t="s">
        <v>226</v>
      </c>
      <c r="F67" s="136" t="s">
        <v>23</v>
      </c>
      <c r="G67" s="136" t="s">
        <v>247</v>
      </c>
      <c r="H67" s="136" t="s">
        <v>252</v>
      </c>
      <c r="I67" s="139" t="n">
        <f aca="false">I68</f>
        <v>1.5</v>
      </c>
      <c r="J67" s="129"/>
      <c r="K67" s="129"/>
      <c r="L67" s="129"/>
      <c r="M67" s="129"/>
      <c r="N67" s="129"/>
    </row>
    <row r="68" customFormat="false" ht="12.75" hidden="false" customHeight="false" outlineLevel="0" collapsed="false">
      <c r="A68" s="143" t="s">
        <v>253</v>
      </c>
      <c r="B68" s="136" t="s">
        <v>41</v>
      </c>
      <c r="C68" s="136" t="s">
        <v>75</v>
      </c>
      <c r="D68" s="136" t="s">
        <v>41</v>
      </c>
      <c r="E68" s="136" t="s">
        <v>226</v>
      </c>
      <c r="F68" s="136" t="s">
        <v>23</v>
      </c>
      <c r="G68" s="136" t="s">
        <v>247</v>
      </c>
      <c r="H68" s="136" t="s">
        <v>254</v>
      </c>
      <c r="I68" s="139" t="n">
        <v>1.5</v>
      </c>
      <c r="J68" s="129"/>
      <c r="K68" s="129"/>
      <c r="L68" s="129"/>
      <c r="M68" s="129"/>
      <c r="N68" s="129"/>
      <c r="P68" s="148" t="s">
        <v>282</v>
      </c>
      <c r="Q68" s="148"/>
      <c r="R68" s="148"/>
      <c r="S68" s="148"/>
      <c r="T68" s="148"/>
      <c r="U68" s="148"/>
    </row>
    <row r="69" customFormat="false" ht="108.8" hidden="false" customHeight="true" outlineLevel="0" collapsed="false">
      <c r="A69" s="132" t="s">
        <v>285</v>
      </c>
      <c r="B69" s="136" t="s">
        <v>41</v>
      </c>
      <c r="C69" s="136" t="s">
        <v>75</v>
      </c>
      <c r="D69" s="136" t="s">
        <v>41</v>
      </c>
      <c r="E69" s="136" t="s">
        <v>226</v>
      </c>
      <c r="F69" s="136" t="s">
        <v>23</v>
      </c>
      <c r="G69" s="136" t="s">
        <v>286</v>
      </c>
      <c r="H69" s="136"/>
      <c r="I69" s="139" t="n">
        <f aca="false">I70</f>
        <v>46</v>
      </c>
      <c r="J69" s="129"/>
      <c r="K69" s="129"/>
      <c r="L69" s="129"/>
      <c r="M69" s="129"/>
      <c r="N69" s="129"/>
    </row>
    <row r="70" customFormat="false" ht="66.35" hidden="false" customHeight="true" outlineLevel="0" collapsed="false">
      <c r="A70" s="141" t="s">
        <v>228</v>
      </c>
      <c r="B70" s="136" t="s">
        <v>41</v>
      </c>
      <c r="C70" s="136" t="s">
        <v>75</v>
      </c>
      <c r="D70" s="136" t="s">
        <v>41</v>
      </c>
      <c r="E70" s="136" t="s">
        <v>226</v>
      </c>
      <c r="F70" s="136" t="s">
        <v>23</v>
      </c>
      <c r="G70" s="136" t="s">
        <v>286</v>
      </c>
      <c r="H70" s="136" t="s">
        <v>229</v>
      </c>
      <c r="I70" s="139" t="n">
        <f aca="false">I71</f>
        <v>46</v>
      </c>
      <c r="J70" s="129"/>
      <c r="K70" s="129"/>
      <c r="L70" s="129"/>
      <c r="M70" s="129"/>
      <c r="N70" s="129"/>
    </row>
    <row r="71" customFormat="false" ht="38.25" hidden="false" customHeight="true" outlineLevel="0" collapsed="false">
      <c r="A71" s="142" t="s">
        <v>287</v>
      </c>
      <c r="B71" s="136" t="s">
        <v>41</v>
      </c>
      <c r="C71" s="136" t="s">
        <v>75</v>
      </c>
      <c r="D71" s="136" t="s">
        <v>41</v>
      </c>
      <c r="E71" s="136" t="s">
        <v>226</v>
      </c>
      <c r="F71" s="136" t="s">
        <v>23</v>
      </c>
      <c r="G71" s="136" t="s">
        <v>286</v>
      </c>
      <c r="H71" s="136" t="s">
        <v>30</v>
      </c>
      <c r="I71" s="139" t="n">
        <f aca="false">I72</f>
        <v>46</v>
      </c>
      <c r="J71" s="129"/>
      <c r="K71" s="129"/>
      <c r="L71" s="129"/>
      <c r="M71" s="129"/>
      <c r="N71" s="129"/>
    </row>
    <row r="72" customFormat="false" ht="51" hidden="false" customHeight="false" outlineLevel="0" collapsed="false">
      <c r="A72" s="143" t="s">
        <v>288</v>
      </c>
      <c r="B72" s="136" t="s">
        <v>41</v>
      </c>
      <c r="C72" s="136" t="s">
        <v>75</v>
      </c>
      <c r="D72" s="136" t="s">
        <v>41</v>
      </c>
      <c r="E72" s="136" t="s">
        <v>226</v>
      </c>
      <c r="F72" s="136" t="s">
        <v>23</v>
      </c>
      <c r="G72" s="136" t="s">
        <v>286</v>
      </c>
      <c r="H72" s="136" t="s">
        <v>289</v>
      </c>
      <c r="I72" s="139" t="n">
        <v>46</v>
      </c>
      <c r="J72" s="129"/>
      <c r="K72" s="129"/>
      <c r="L72" s="129"/>
      <c r="M72" s="129"/>
      <c r="N72" s="129"/>
    </row>
    <row r="73" customFormat="false" ht="13.5" hidden="false" customHeight="false" outlineLevel="0" collapsed="false">
      <c r="A73" s="149" t="s">
        <v>290</v>
      </c>
      <c r="B73" s="136" t="s">
        <v>236</v>
      </c>
      <c r="C73" s="136" t="s">
        <v>23</v>
      </c>
      <c r="D73" s="136"/>
      <c r="E73" s="136"/>
      <c r="F73" s="136"/>
      <c r="G73" s="136"/>
      <c r="H73" s="136"/>
      <c r="I73" s="137" t="n">
        <f aca="false">I74+I83</f>
        <v>5254.87</v>
      </c>
      <c r="J73" s="129"/>
      <c r="K73" s="129"/>
      <c r="L73" s="129"/>
      <c r="M73" s="129"/>
      <c r="N73" s="129"/>
    </row>
    <row r="74" customFormat="false" ht="12.75" hidden="false" customHeight="false" outlineLevel="0" collapsed="false">
      <c r="A74" s="125" t="s">
        <v>291</v>
      </c>
      <c r="B74" s="136" t="s">
        <v>236</v>
      </c>
      <c r="C74" s="136" t="s">
        <v>39</v>
      </c>
      <c r="D74" s="136"/>
      <c r="E74" s="136"/>
      <c r="F74" s="136"/>
      <c r="G74" s="136"/>
      <c r="H74" s="136"/>
      <c r="I74" s="139" t="n">
        <f aca="false">I79+I75</f>
        <v>0</v>
      </c>
      <c r="J74" s="129"/>
      <c r="K74" s="129"/>
      <c r="L74" s="129"/>
      <c r="M74" s="129"/>
      <c r="N74" s="129"/>
    </row>
    <row r="75" customFormat="false" ht="95.35" hidden="false" customHeight="true" outlineLevel="0" collapsed="false">
      <c r="A75" s="150" t="s">
        <v>292</v>
      </c>
      <c r="B75" s="136" t="s">
        <v>236</v>
      </c>
      <c r="C75" s="136" t="s">
        <v>39</v>
      </c>
      <c r="D75" s="136" t="s">
        <v>39</v>
      </c>
      <c r="E75" s="136" t="s">
        <v>226</v>
      </c>
      <c r="F75" s="136" t="s">
        <v>23</v>
      </c>
      <c r="G75" s="136" t="s">
        <v>293</v>
      </c>
      <c r="H75" s="136"/>
      <c r="I75" s="139" t="n">
        <f aca="false">I76</f>
        <v>0</v>
      </c>
      <c r="J75" s="129"/>
      <c r="K75" s="129"/>
      <c r="L75" s="129"/>
      <c r="M75" s="129"/>
      <c r="N75" s="129"/>
    </row>
    <row r="76" customFormat="false" ht="27" hidden="false" customHeight="false" outlineLevel="0" collapsed="false">
      <c r="A76" s="141" t="s">
        <v>249</v>
      </c>
      <c r="B76" s="136" t="s">
        <v>236</v>
      </c>
      <c r="C76" s="136" t="s">
        <v>39</v>
      </c>
      <c r="D76" s="136" t="s">
        <v>39</v>
      </c>
      <c r="E76" s="136" t="s">
        <v>226</v>
      </c>
      <c r="F76" s="136" t="s">
        <v>23</v>
      </c>
      <c r="G76" s="136" t="s">
        <v>293</v>
      </c>
      <c r="H76" s="136" t="s">
        <v>250</v>
      </c>
      <c r="I76" s="139" t="n">
        <f aca="false">I77</f>
        <v>0</v>
      </c>
      <c r="J76" s="129"/>
      <c r="K76" s="129"/>
      <c r="L76" s="129"/>
      <c r="M76" s="129"/>
      <c r="N76" s="129"/>
    </row>
    <row r="77" customFormat="false" ht="38.25" hidden="false" customHeight="false" outlineLevel="0" collapsed="false">
      <c r="A77" s="142" t="s">
        <v>251</v>
      </c>
      <c r="B77" s="136" t="s">
        <v>236</v>
      </c>
      <c r="C77" s="136" t="s">
        <v>39</v>
      </c>
      <c r="D77" s="136" t="s">
        <v>39</v>
      </c>
      <c r="E77" s="136" t="s">
        <v>226</v>
      </c>
      <c r="F77" s="136" t="s">
        <v>23</v>
      </c>
      <c r="G77" s="136" t="s">
        <v>293</v>
      </c>
      <c r="H77" s="136" t="s">
        <v>252</v>
      </c>
      <c r="I77" s="139" t="n">
        <f aca="false">I78</f>
        <v>0</v>
      </c>
      <c r="J77" s="129"/>
      <c r="K77" s="129"/>
      <c r="L77" s="129"/>
      <c r="M77" s="129"/>
      <c r="N77" s="129"/>
    </row>
    <row r="78" customFormat="false" ht="12.75" hidden="false" customHeight="false" outlineLevel="0" collapsed="false">
      <c r="A78" s="143" t="s">
        <v>253</v>
      </c>
      <c r="B78" s="136" t="s">
        <v>236</v>
      </c>
      <c r="C78" s="136" t="s">
        <v>39</v>
      </c>
      <c r="D78" s="136" t="s">
        <v>39</v>
      </c>
      <c r="E78" s="136" t="s">
        <v>226</v>
      </c>
      <c r="F78" s="136" t="s">
        <v>23</v>
      </c>
      <c r="G78" s="136" t="s">
        <v>293</v>
      </c>
      <c r="H78" s="136" t="s">
        <v>254</v>
      </c>
      <c r="I78" s="139" t="n">
        <v>0</v>
      </c>
      <c r="J78" s="129"/>
      <c r="K78" s="129"/>
      <c r="L78" s="129"/>
      <c r="M78" s="129"/>
      <c r="N78" s="129"/>
      <c r="O78" s="140" t="s">
        <v>280</v>
      </c>
      <c r="P78" s="140"/>
      <c r="Q78" s="140"/>
      <c r="R78" s="140"/>
      <c r="S78" s="140"/>
      <c r="T78" s="140"/>
    </row>
    <row r="79" customFormat="false" ht="92.2" hidden="false" customHeight="true" outlineLevel="0" collapsed="false">
      <c r="A79" s="150" t="s">
        <v>294</v>
      </c>
      <c r="B79" s="136" t="s">
        <v>236</v>
      </c>
      <c r="C79" s="136" t="s">
        <v>39</v>
      </c>
      <c r="D79" s="136" t="s">
        <v>39</v>
      </c>
      <c r="E79" s="136" t="s">
        <v>226</v>
      </c>
      <c r="F79" s="136" t="s">
        <v>23</v>
      </c>
      <c r="G79" s="136" t="s">
        <v>295</v>
      </c>
      <c r="H79" s="136"/>
      <c r="I79" s="139" t="n">
        <f aca="false">I80</f>
        <v>0</v>
      </c>
      <c r="J79" s="129"/>
      <c r="K79" s="129"/>
      <c r="L79" s="129"/>
      <c r="M79" s="129"/>
      <c r="N79" s="129"/>
    </row>
    <row r="80" customFormat="false" ht="27" hidden="false" customHeight="false" outlineLevel="0" collapsed="false">
      <c r="A80" s="141" t="s">
        <v>249</v>
      </c>
      <c r="B80" s="136" t="s">
        <v>236</v>
      </c>
      <c r="C80" s="136" t="s">
        <v>39</v>
      </c>
      <c r="D80" s="136" t="s">
        <v>39</v>
      </c>
      <c r="E80" s="136" t="s">
        <v>226</v>
      </c>
      <c r="F80" s="136" t="s">
        <v>23</v>
      </c>
      <c r="G80" s="136" t="s">
        <v>295</v>
      </c>
      <c r="H80" s="136" t="s">
        <v>250</v>
      </c>
      <c r="I80" s="139" t="n">
        <f aca="false">I81</f>
        <v>0</v>
      </c>
      <c r="J80" s="129"/>
      <c r="K80" s="129"/>
      <c r="L80" s="129"/>
      <c r="M80" s="129"/>
      <c r="N80" s="129"/>
    </row>
    <row r="81" customFormat="false" ht="38.25" hidden="false" customHeight="false" outlineLevel="0" collapsed="false">
      <c r="A81" s="142" t="s">
        <v>251</v>
      </c>
      <c r="B81" s="136" t="s">
        <v>236</v>
      </c>
      <c r="C81" s="136" t="s">
        <v>39</v>
      </c>
      <c r="D81" s="136" t="s">
        <v>39</v>
      </c>
      <c r="E81" s="136" t="s">
        <v>226</v>
      </c>
      <c r="F81" s="136" t="s">
        <v>23</v>
      </c>
      <c r="G81" s="136" t="s">
        <v>295</v>
      </c>
      <c r="H81" s="136" t="s">
        <v>252</v>
      </c>
      <c r="I81" s="139" t="n">
        <f aca="false">I82</f>
        <v>0</v>
      </c>
      <c r="J81" s="129"/>
      <c r="K81" s="129"/>
      <c r="L81" s="129"/>
      <c r="M81" s="129"/>
      <c r="N81" s="129"/>
    </row>
    <row r="82" customFormat="false" ht="12.75" hidden="false" customHeight="false" outlineLevel="0" collapsed="false">
      <c r="A82" s="143" t="s">
        <v>253</v>
      </c>
      <c r="B82" s="136" t="s">
        <v>236</v>
      </c>
      <c r="C82" s="136" t="s">
        <v>39</v>
      </c>
      <c r="D82" s="136" t="s">
        <v>39</v>
      </c>
      <c r="E82" s="136" t="s">
        <v>226</v>
      </c>
      <c r="F82" s="136" t="s">
        <v>23</v>
      </c>
      <c r="G82" s="136" t="s">
        <v>295</v>
      </c>
      <c r="H82" s="136" t="s">
        <v>254</v>
      </c>
      <c r="I82" s="139" t="n">
        <v>0</v>
      </c>
      <c r="J82" s="129"/>
      <c r="K82" s="129"/>
      <c r="L82" s="129"/>
      <c r="M82" s="129"/>
      <c r="N82" s="129"/>
      <c r="O82" s="140" t="s">
        <v>280</v>
      </c>
      <c r="P82" s="140"/>
      <c r="Q82" s="140"/>
      <c r="R82" s="140"/>
      <c r="S82" s="140"/>
      <c r="T82" s="140"/>
    </row>
    <row r="83" customFormat="false" ht="25.5" hidden="false" customHeight="false" outlineLevel="0" collapsed="false">
      <c r="A83" s="125" t="s">
        <v>296</v>
      </c>
      <c r="B83" s="136" t="s">
        <v>236</v>
      </c>
      <c r="C83" s="136" t="s">
        <v>297</v>
      </c>
      <c r="D83" s="136"/>
      <c r="E83" s="136"/>
      <c r="F83" s="136"/>
      <c r="G83" s="136"/>
      <c r="H83" s="136"/>
      <c r="I83" s="139" t="n">
        <f aca="false">I84</f>
        <v>5254.87</v>
      </c>
      <c r="J83" s="129"/>
      <c r="K83" s="129"/>
      <c r="L83" s="129"/>
      <c r="M83" s="129"/>
      <c r="N83" s="129"/>
    </row>
    <row r="84" customFormat="false" ht="76.65" hidden="false" customHeight="true" outlineLevel="0" collapsed="false">
      <c r="A84" s="150" t="s">
        <v>298</v>
      </c>
      <c r="B84" s="136" t="s">
        <v>236</v>
      </c>
      <c r="C84" s="136" t="s">
        <v>297</v>
      </c>
      <c r="D84" s="136" t="s">
        <v>29</v>
      </c>
      <c r="E84" s="136" t="s">
        <v>226</v>
      </c>
      <c r="F84" s="136" t="s">
        <v>23</v>
      </c>
      <c r="G84" s="136" t="s">
        <v>239</v>
      </c>
      <c r="H84" s="136"/>
      <c r="I84" s="139" t="n">
        <f aca="false">I85+I89+I92</f>
        <v>5254.87</v>
      </c>
      <c r="J84" s="129"/>
      <c r="K84" s="129"/>
      <c r="L84" s="129"/>
      <c r="M84" s="129"/>
      <c r="N84" s="129"/>
    </row>
    <row r="85" customFormat="false" ht="81" hidden="false" customHeight="false" outlineLevel="0" collapsed="false">
      <c r="A85" s="141" t="s">
        <v>228</v>
      </c>
      <c r="B85" s="136" t="s">
        <v>236</v>
      </c>
      <c r="C85" s="136" t="s">
        <v>297</v>
      </c>
      <c r="D85" s="136" t="s">
        <v>29</v>
      </c>
      <c r="E85" s="136" t="s">
        <v>226</v>
      </c>
      <c r="F85" s="136" t="s">
        <v>23</v>
      </c>
      <c r="G85" s="136" t="s">
        <v>239</v>
      </c>
      <c r="H85" s="136" t="s">
        <v>229</v>
      </c>
      <c r="I85" s="139" t="n">
        <f aca="false">I86</f>
        <v>4741.87</v>
      </c>
      <c r="J85" s="129"/>
      <c r="K85" s="129"/>
      <c r="L85" s="129"/>
      <c r="M85" s="129"/>
      <c r="N85" s="129"/>
      <c r="P85" s="148" t="s">
        <v>299</v>
      </c>
      <c r="Q85" s="148"/>
      <c r="R85" s="148"/>
      <c r="S85" s="148"/>
    </row>
    <row r="86" customFormat="false" ht="25.5" hidden="false" customHeight="false" outlineLevel="0" collapsed="false">
      <c r="A86" s="142" t="s">
        <v>287</v>
      </c>
      <c r="B86" s="136" t="s">
        <v>236</v>
      </c>
      <c r="C86" s="136" t="s">
        <v>297</v>
      </c>
      <c r="D86" s="136" t="s">
        <v>29</v>
      </c>
      <c r="E86" s="136" t="s">
        <v>226</v>
      </c>
      <c r="F86" s="136" t="s">
        <v>23</v>
      </c>
      <c r="G86" s="136" t="s">
        <v>239</v>
      </c>
      <c r="H86" s="136" t="s">
        <v>30</v>
      </c>
      <c r="I86" s="139" t="n">
        <f aca="false">I87+I88</f>
        <v>4741.87</v>
      </c>
      <c r="J86" s="129"/>
      <c r="K86" s="129"/>
      <c r="L86" s="129"/>
      <c r="M86" s="129"/>
      <c r="N86" s="129"/>
    </row>
    <row r="87" customFormat="false" ht="12.75" hidden="false" customHeight="false" outlineLevel="0" collapsed="false">
      <c r="A87" s="143" t="s">
        <v>300</v>
      </c>
      <c r="B87" s="136" t="s">
        <v>236</v>
      </c>
      <c r="C87" s="136" t="s">
        <v>297</v>
      </c>
      <c r="D87" s="136" t="s">
        <v>29</v>
      </c>
      <c r="E87" s="136" t="s">
        <v>226</v>
      </c>
      <c r="F87" s="136" t="s">
        <v>23</v>
      </c>
      <c r="G87" s="136" t="s">
        <v>239</v>
      </c>
      <c r="H87" s="136" t="s">
        <v>301</v>
      </c>
      <c r="I87" s="139" t="n">
        <v>3641.99</v>
      </c>
      <c r="J87" s="129"/>
      <c r="K87" s="129"/>
      <c r="L87" s="129"/>
      <c r="M87" s="129"/>
      <c r="N87" s="129"/>
    </row>
    <row r="88" customFormat="false" ht="51" hidden="false" customHeight="false" outlineLevel="0" collapsed="false">
      <c r="A88" s="143" t="s">
        <v>302</v>
      </c>
      <c r="B88" s="136" t="s">
        <v>236</v>
      </c>
      <c r="C88" s="136" t="s">
        <v>297</v>
      </c>
      <c r="D88" s="136" t="s">
        <v>29</v>
      </c>
      <c r="E88" s="136" t="s">
        <v>226</v>
      </c>
      <c r="F88" s="136" t="s">
        <v>23</v>
      </c>
      <c r="G88" s="136" t="s">
        <v>239</v>
      </c>
      <c r="H88" s="136" t="s">
        <v>303</v>
      </c>
      <c r="I88" s="139" t="n">
        <v>1099.88</v>
      </c>
      <c r="J88" s="129"/>
      <c r="K88" s="129"/>
      <c r="L88" s="129"/>
      <c r="M88" s="129"/>
      <c r="N88" s="129"/>
    </row>
    <row r="89" customFormat="false" ht="27" hidden="false" customHeight="false" outlineLevel="0" collapsed="false">
      <c r="A89" s="141" t="s">
        <v>249</v>
      </c>
      <c r="B89" s="136" t="s">
        <v>236</v>
      </c>
      <c r="C89" s="136" t="s">
        <v>297</v>
      </c>
      <c r="D89" s="136" t="s">
        <v>29</v>
      </c>
      <c r="E89" s="136" t="s">
        <v>226</v>
      </c>
      <c r="F89" s="136" t="s">
        <v>23</v>
      </c>
      <c r="G89" s="136" t="s">
        <v>239</v>
      </c>
      <c r="H89" s="136" t="s">
        <v>250</v>
      </c>
      <c r="I89" s="139" t="n">
        <f aca="false">I90</f>
        <v>500</v>
      </c>
      <c r="J89" s="129"/>
      <c r="K89" s="129"/>
      <c r="L89" s="129"/>
      <c r="M89" s="129"/>
      <c r="N89" s="129"/>
      <c r="Q89" s="148" t="s">
        <v>299</v>
      </c>
      <c r="R89" s="148"/>
    </row>
    <row r="90" customFormat="false" ht="38.25" hidden="false" customHeight="false" outlineLevel="0" collapsed="false">
      <c r="A90" s="142" t="s">
        <v>251</v>
      </c>
      <c r="B90" s="136" t="s">
        <v>236</v>
      </c>
      <c r="C90" s="136" t="s">
        <v>297</v>
      </c>
      <c r="D90" s="136" t="s">
        <v>29</v>
      </c>
      <c r="E90" s="136" t="s">
        <v>226</v>
      </c>
      <c r="F90" s="136" t="s">
        <v>23</v>
      </c>
      <c r="G90" s="136" t="s">
        <v>239</v>
      </c>
      <c r="H90" s="136" t="s">
        <v>252</v>
      </c>
      <c r="I90" s="139" t="n">
        <f aca="false">I91</f>
        <v>500</v>
      </c>
      <c r="J90" s="129"/>
      <c r="K90" s="129"/>
      <c r="L90" s="129"/>
      <c r="M90" s="129"/>
      <c r="N90" s="129"/>
    </row>
    <row r="91" customFormat="false" ht="12.75" hidden="false" customHeight="false" outlineLevel="0" collapsed="false">
      <c r="A91" s="143" t="s">
        <v>253</v>
      </c>
      <c r="B91" s="136" t="s">
        <v>236</v>
      </c>
      <c r="C91" s="136" t="s">
        <v>297</v>
      </c>
      <c r="D91" s="136" t="s">
        <v>29</v>
      </c>
      <c r="E91" s="136" t="s">
        <v>226</v>
      </c>
      <c r="F91" s="136" t="s">
        <v>23</v>
      </c>
      <c r="G91" s="136" t="s">
        <v>239</v>
      </c>
      <c r="H91" s="136" t="s">
        <v>254</v>
      </c>
      <c r="I91" s="139" t="n">
        <v>500</v>
      </c>
      <c r="J91" s="129"/>
      <c r="K91" s="129"/>
      <c r="L91" s="129"/>
      <c r="M91" s="129"/>
      <c r="N91" s="129"/>
    </row>
    <row r="92" customFormat="false" ht="13.5" hidden="false" customHeight="false" outlineLevel="0" collapsed="false">
      <c r="A92" s="141" t="s">
        <v>255</v>
      </c>
      <c r="B92" s="136" t="s">
        <v>236</v>
      </c>
      <c r="C92" s="136" t="s">
        <v>297</v>
      </c>
      <c r="D92" s="136" t="s">
        <v>29</v>
      </c>
      <c r="E92" s="136" t="s">
        <v>226</v>
      </c>
      <c r="F92" s="136" t="s">
        <v>23</v>
      </c>
      <c r="G92" s="136" t="s">
        <v>239</v>
      </c>
      <c r="H92" s="136" t="s">
        <v>256</v>
      </c>
      <c r="I92" s="139" t="n">
        <f aca="false">I93</f>
        <v>13</v>
      </c>
      <c r="J92" s="129"/>
      <c r="K92" s="129"/>
      <c r="L92" s="129"/>
      <c r="M92" s="129"/>
      <c r="N92" s="129"/>
      <c r="Q92" s="148" t="s">
        <v>304</v>
      </c>
      <c r="R92" s="148"/>
      <c r="S92" s="148"/>
    </row>
    <row r="93" customFormat="false" ht="12.75" hidden="false" customHeight="false" outlineLevel="0" collapsed="false">
      <c r="A93" s="142" t="s">
        <v>262</v>
      </c>
      <c r="B93" s="136" t="s">
        <v>236</v>
      </c>
      <c r="C93" s="136" t="s">
        <v>297</v>
      </c>
      <c r="D93" s="136" t="s">
        <v>29</v>
      </c>
      <c r="E93" s="136" t="s">
        <v>226</v>
      </c>
      <c r="F93" s="136" t="s">
        <v>23</v>
      </c>
      <c r="G93" s="136" t="s">
        <v>239</v>
      </c>
      <c r="H93" s="136" t="s">
        <v>263</v>
      </c>
      <c r="I93" s="139" t="n">
        <f aca="false">I94+I95</f>
        <v>13</v>
      </c>
      <c r="J93" s="129"/>
      <c r="K93" s="129"/>
      <c r="L93" s="129"/>
      <c r="M93" s="129"/>
      <c r="N93" s="129"/>
    </row>
    <row r="94" customFormat="false" ht="12.75" hidden="false" customHeight="false" outlineLevel="0" collapsed="false">
      <c r="A94" s="143" t="s">
        <v>266</v>
      </c>
      <c r="B94" s="136" t="s">
        <v>236</v>
      </c>
      <c r="C94" s="136" t="s">
        <v>297</v>
      </c>
      <c r="D94" s="136" t="s">
        <v>29</v>
      </c>
      <c r="E94" s="136" t="s">
        <v>226</v>
      </c>
      <c r="F94" s="136" t="s">
        <v>23</v>
      </c>
      <c r="G94" s="136" t="s">
        <v>239</v>
      </c>
      <c r="H94" s="136" t="s">
        <v>267</v>
      </c>
      <c r="I94" s="139" t="n">
        <v>10</v>
      </c>
      <c r="J94" s="129"/>
      <c r="K94" s="129"/>
      <c r="L94" s="129"/>
      <c r="M94" s="129"/>
      <c r="N94" s="129"/>
    </row>
    <row r="95" customFormat="false" ht="12.75" hidden="false" customHeight="false" outlineLevel="0" collapsed="false">
      <c r="A95" s="143" t="s">
        <v>268</v>
      </c>
      <c r="B95" s="136" t="s">
        <v>236</v>
      </c>
      <c r="C95" s="136" t="s">
        <v>297</v>
      </c>
      <c r="D95" s="136" t="s">
        <v>29</v>
      </c>
      <c r="E95" s="136" t="s">
        <v>226</v>
      </c>
      <c r="F95" s="136" t="s">
        <v>23</v>
      </c>
      <c r="G95" s="136" t="s">
        <v>239</v>
      </c>
      <c r="H95" s="136" t="s">
        <v>269</v>
      </c>
      <c r="I95" s="139" t="n">
        <v>3</v>
      </c>
      <c r="J95" s="129"/>
      <c r="K95" s="129"/>
      <c r="L95" s="129"/>
      <c r="M95" s="129"/>
      <c r="N95" s="129"/>
    </row>
    <row r="96" customFormat="false" ht="25.5" hidden="false" customHeight="false" outlineLevel="0" collapsed="false">
      <c r="A96" s="149" t="s">
        <v>305</v>
      </c>
      <c r="B96" s="136" t="s">
        <v>39</v>
      </c>
      <c r="C96" s="136" t="s">
        <v>23</v>
      </c>
      <c r="D96" s="136"/>
      <c r="E96" s="136"/>
      <c r="F96" s="136"/>
      <c r="G96" s="136"/>
      <c r="H96" s="136"/>
      <c r="I96" s="137" t="n">
        <f aca="false">I97</f>
        <v>8075.19881</v>
      </c>
      <c r="J96" s="129"/>
      <c r="K96" s="129"/>
      <c r="L96" s="129"/>
      <c r="M96" s="129"/>
      <c r="N96" s="129"/>
    </row>
    <row r="97" customFormat="false" ht="12.75" hidden="false" customHeight="false" outlineLevel="0" collapsed="false">
      <c r="A97" s="125" t="s">
        <v>306</v>
      </c>
      <c r="B97" s="136" t="s">
        <v>39</v>
      </c>
      <c r="C97" s="136" t="s">
        <v>41</v>
      </c>
      <c r="D97" s="136"/>
      <c r="E97" s="136"/>
      <c r="F97" s="136"/>
      <c r="G97" s="136"/>
      <c r="H97" s="136"/>
      <c r="I97" s="139" t="n">
        <f aca="false">I98+I104+I108+I112</f>
        <v>8075.19881</v>
      </c>
      <c r="J97" s="129"/>
      <c r="K97" s="129"/>
      <c r="L97" s="129"/>
      <c r="M97" s="129"/>
      <c r="N97" s="129"/>
    </row>
    <row r="98" customFormat="false" ht="86.9" hidden="false" customHeight="false" outlineLevel="0" collapsed="false">
      <c r="A98" s="151" t="s">
        <v>307</v>
      </c>
      <c r="B98" s="136" t="s">
        <v>39</v>
      </c>
      <c r="C98" s="136" t="s">
        <v>41</v>
      </c>
      <c r="D98" s="136" t="s">
        <v>67</v>
      </c>
      <c r="E98" s="136" t="s">
        <v>226</v>
      </c>
      <c r="F98" s="136" t="s">
        <v>23</v>
      </c>
      <c r="G98" s="136" t="s">
        <v>308</v>
      </c>
      <c r="H98" s="136"/>
      <c r="I98" s="139" t="n">
        <f aca="false">I99</f>
        <v>2525.19881</v>
      </c>
      <c r="J98" s="129"/>
      <c r="K98" s="129"/>
      <c r="L98" s="129"/>
      <c r="M98" s="129"/>
      <c r="N98" s="129"/>
    </row>
    <row r="99" customFormat="false" ht="75.5" hidden="false" customHeight="false" outlineLevel="0" collapsed="false">
      <c r="A99" s="152" t="s">
        <v>309</v>
      </c>
      <c r="B99" s="153" t="s">
        <v>39</v>
      </c>
      <c r="C99" s="153" t="s">
        <v>41</v>
      </c>
      <c r="D99" s="153" t="s">
        <v>67</v>
      </c>
      <c r="E99" s="153" t="s">
        <v>226</v>
      </c>
      <c r="F99" s="153" t="s">
        <v>310</v>
      </c>
      <c r="G99" s="153"/>
      <c r="H99" s="153"/>
      <c r="I99" s="139" t="n">
        <f aca="false">I100</f>
        <v>2525.19881</v>
      </c>
      <c r="J99" s="129"/>
      <c r="K99" s="129"/>
      <c r="L99" s="129"/>
      <c r="M99" s="129"/>
      <c r="N99" s="129"/>
    </row>
    <row r="100" customFormat="false" ht="75.5" hidden="false" customHeight="false" outlineLevel="0" collapsed="false">
      <c r="A100" s="154" t="s">
        <v>309</v>
      </c>
      <c r="B100" s="136" t="s">
        <v>39</v>
      </c>
      <c r="C100" s="136" t="s">
        <v>41</v>
      </c>
      <c r="D100" s="136" t="s">
        <v>67</v>
      </c>
      <c r="E100" s="136" t="s">
        <v>311</v>
      </c>
      <c r="F100" s="136" t="s">
        <v>310</v>
      </c>
      <c r="G100" s="136" t="s">
        <v>312</v>
      </c>
      <c r="H100" s="136"/>
      <c r="I100" s="139" t="n">
        <f aca="false">I101</f>
        <v>2525.19881</v>
      </c>
      <c r="J100" s="129"/>
      <c r="K100" s="129"/>
      <c r="L100" s="129"/>
      <c r="M100" s="129"/>
      <c r="N100" s="129"/>
    </row>
    <row r="101" customFormat="false" ht="26.3" hidden="false" customHeight="false" outlineLevel="0" collapsed="false">
      <c r="A101" s="141" t="s">
        <v>249</v>
      </c>
      <c r="B101" s="136" t="s">
        <v>39</v>
      </c>
      <c r="C101" s="136" t="s">
        <v>41</v>
      </c>
      <c r="D101" s="136" t="s">
        <v>67</v>
      </c>
      <c r="E101" s="136" t="s">
        <v>311</v>
      </c>
      <c r="F101" s="136" t="s">
        <v>310</v>
      </c>
      <c r="G101" s="136" t="s">
        <v>312</v>
      </c>
      <c r="H101" s="136" t="s">
        <v>250</v>
      </c>
      <c r="I101" s="139" t="n">
        <f aca="false">I102</f>
        <v>2525.19881</v>
      </c>
      <c r="J101" s="129"/>
      <c r="K101" s="129"/>
      <c r="L101" s="129"/>
      <c r="M101" s="129"/>
      <c r="N101" s="129"/>
    </row>
    <row r="102" customFormat="false" ht="36.85" hidden="false" customHeight="false" outlineLevel="0" collapsed="false">
      <c r="A102" s="142" t="s">
        <v>251</v>
      </c>
      <c r="B102" s="136" t="s">
        <v>39</v>
      </c>
      <c r="C102" s="136" t="s">
        <v>41</v>
      </c>
      <c r="D102" s="136" t="s">
        <v>67</v>
      </c>
      <c r="E102" s="136" t="s">
        <v>311</v>
      </c>
      <c r="F102" s="136" t="s">
        <v>310</v>
      </c>
      <c r="G102" s="136" t="s">
        <v>312</v>
      </c>
      <c r="H102" s="136" t="s">
        <v>252</v>
      </c>
      <c r="I102" s="139" t="n">
        <f aca="false">I103</f>
        <v>2525.19881</v>
      </c>
      <c r="J102" s="129"/>
      <c r="K102" s="129"/>
      <c r="L102" s="129"/>
      <c r="M102" s="129"/>
      <c r="N102" s="129"/>
    </row>
    <row r="103" customFormat="false" ht="15.8" hidden="false" customHeight="false" outlineLevel="0" collapsed="false">
      <c r="A103" s="143" t="s">
        <v>253</v>
      </c>
      <c r="B103" s="136" t="s">
        <v>39</v>
      </c>
      <c r="C103" s="136" t="s">
        <v>41</v>
      </c>
      <c r="D103" s="136" t="s">
        <v>67</v>
      </c>
      <c r="E103" s="136" t="s">
        <v>311</v>
      </c>
      <c r="F103" s="136" t="s">
        <v>310</v>
      </c>
      <c r="G103" s="136" t="s">
        <v>312</v>
      </c>
      <c r="H103" s="136" t="s">
        <v>254</v>
      </c>
      <c r="I103" s="139" t="n">
        <v>2525.19881</v>
      </c>
      <c r="J103" s="129" t="n">
        <v>2525.19881</v>
      </c>
      <c r="K103" s="129"/>
      <c r="L103" s="129"/>
      <c r="M103" s="129"/>
      <c r="N103" s="129"/>
    </row>
    <row r="104" customFormat="false" ht="102.6" hidden="false" customHeight="true" outlineLevel="0" collapsed="false">
      <c r="A104" s="150" t="s">
        <v>313</v>
      </c>
      <c r="B104" s="136" t="s">
        <v>39</v>
      </c>
      <c r="C104" s="136" t="s">
        <v>41</v>
      </c>
      <c r="D104" s="136" t="s">
        <v>314</v>
      </c>
      <c r="E104" s="136" t="s">
        <v>226</v>
      </c>
      <c r="F104" s="136" t="s">
        <v>23</v>
      </c>
      <c r="G104" s="136" t="s">
        <v>227</v>
      </c>
      <c r="H104" s="136"/>
      <c r="I104" s="139" t="n">
        <f aca="false">I105</f>
        <v>1700</v>
      </c>
      <c r="J104" s="129"/>
      <c r="K104" s="129"/>
      <c r="L104" s="129"/>
      <c r="M104" s="129"/>
      <c r="N104" s="129"/>
    </row>
    <row r="105" customFormat="false" ht="27" hidden="false" customHeight="false" outlineLevel="0" collapsed="false">
      <c r="A105" s="141" t="s">
        <v>249</v>
      </c>
      <c r="B105" s="136" t="s">
        <v>39</v>
      </c>
      <c r="C105" s="136" t="s">
        <v>41</v>
      </c>
      <c r="D105" s="136" t="s">
        <v>314</v>
      </c>
      <c r="E105" s="136" t="s">
        <v>226</v>
      </c>
      <c r="F105" s="136" t="s">
        <v>23</v>
      </c>
      <c r="G105" s="136" t="s">
        <v>227</v>
      </c>
      <c r="H105" s="136" t="s">
        <v>250</v>
      </c>
      <c r="I105" s="139" t="n">
        <f aca="false">I106</f>
        <v>1700</v>
      </c>
      <c r="J105" s="129"/>
      <c r="K105" s="129"/>
      <c r="L105" s="129"/>
      <c r="M105" s="129"/>
      <c r="N105" s="129"/>
    </row>
    <row r="106" customFormat="false" ht="38.25" hidden="false" customHeight="false" outlineLevel="0" collapsed="false">
      <c r="A106" s="142" t="s">
        <v>251</v>
      </c>
      <c r="B106" s="136" t="s">
        <v>39</v>
      </c>
      <c r="C106" s="136" t="s">
        <v>41</v>
      </c>
      <c r="D106" s="136" t="s">
        <v>314</v>
      </c>
      <c r="E106" s="136" t="s">
        <v>226</v>
      </c>
      <c r="F106" s="136" t="s">
        <v>23</v>
      </c>
      <c r="G106" s="136" t="s">
        <v>227</v>
      </c>
      <c r="H106" s="136" t="s">
        <v>252</v>
      </c>
      <c r="I106" s="139" t="n">
        <f aca="false">I107</f>
        <v>1700</v>
      </c>
      <c r="J106" s="129"/>
      <c r="K106" s="129"/>
      <c r="L106" s="129"/>
      <c r="M106" s="129"/>
      <c r="N106" s="129"/>
    </row>
    <row r="107" customFormat="false" ht="12.75" hidden="false" customHeight="false" outlineLevel="0" collapsed="false">
      <c r="A107" s="143" t="s">
        <v>253</v>
      </c>
      <c r="B107" s="136" t="s">
        <v>39</v>
      </c>
      <c r="C107" s="136" t="s">
        <v>41</v>
      </c>
      <c r="D107" s="136" t="s">
        <v>314</v>
      </c>
      <c r="E107" s="136" t="s">
        <v>226</v>
      </c>
      <c r="F107" s="136" t="s">
        <v>23</v>
      </c>
      <c r="G107" s="136" t="s">
        <v>227</v>
      </c>
      <c r="H107" s="136" t="s">
        <v>254</v>
      </c>
      <c r="I107" s="139" t="n">
        <v>1700</v>
      </c>
      <c r="J107" s="129"/>
      <c r="K107" s="129"/>
      <c r="L107" s="129"/>
      <c r="M107" s="129"/>
      <c r="N107" s="129"/>
      <c r="O107" s="140" t="s">
        <v>280</v>
      </c>
      <c r="P107" s="140"/>
      <c r="Q107" s="140"/>
      <c r="R107" s="140"/>
      <c r="S107" s="140"/>
    </row>
    <row r="108" customFormat="false" ht="78.75" hidden="false" customHeight="true" outlineLevel="0" collapsed="false">
      <c r="A108" s="150" t="s">
        <v>315</v>
      </c>
      <c r="B108" s="136" t="s">
        <v>39</v>
      </c>
      <c r="C108" s="136" t="s">
        <v>41</v>
      </c>
      <c r="D108" s="136" t="s">
        <v>314</v>
      </c>
      <c r="E108" s="136" t="s">
        <v>226</v>
      </c>
      <c r="F108" s="136" t="s">
        <v>23</v>
      </c>
      <c r="G108" s="136" t="s">
        <v>239</v>
      </c>
      <c r="H108" s="136"/>
      <c r="I108" s="139" t="n">
        <f aca="false">I109</f>
        <v>3800</v>
      </c>
      <c r="J108" s="129"/>
      <c r="K108" s="129"/>
      <c r="L108" s="129"/>
      <c r="M108" s="129"/>
      <c r="N108" s="129"/>
    </row>
    <row r="109" customFormat="false" ht="27" hidden="false" customHeight="false" outlineLevel="0" collapsed="false">
      <c r="A109" s="141" t="s">
        <v>249</v>
      </c>
      <c r="B109" s="136" t="s">
        <v>39</v>
      </c>
      <c r="C109" s="136" t="s">
        <v>41</v>
      </c>
      <c r="D109" s="136" t="s">
        <v>314</v>
      </c>
      <c r="E109" s="136" t="s">
        <v>226</v>
      </c>
      <c r="F109" s="136" t="s">
        <v>23</v>
      </c>
      <c r="G109" s="136" t="s">
        <v>239</v>
      </c>
      <c r="H109" s="136" t="s">
        <v>250</v>
      </c>
      <c r="I109" s="139" t="n">
        <f aca="false">I110</f>
        <v>3800</v>
      </c>
      <c r="J109" s="129"/>
      <c r="K109" s="129"/>
      <c r="L109" s="129"/>
      <c r="M109" s="129"/>
      <c r="N109" s="129"/>
    </row>
    <row r="110" customFormat="false" ht="38.25" hidden="false" customHeight="false" outlineLevel="0" collapsed="false">
      <c r="A110" s="142" t="s">
        <v>251</v>
      </c>
      <c r="B110" s="136" t="s">
        <v>39</v>
      </c>
      <c r="C110" s="136" t="s">
        <v>41</v>
      </c>
      <c r="D110" s="136" t="s">
        <v>314</v>
      </c>
      <c r="E110" s="136" t="s">
        <v>226</v>
      </c>
      <c r="F110" s="136" t="s">
        <v>23</v>
      </c>
      <c r="G110" s="136" t="s">
        <v>239</v>
      </c>
      <c r="H110" s="136" t="s">
        <v>252</v>
      </c>
      <c r="I110" s="139" t="n">
        <f aca="false">I111</f>
        <v>3800</v>
      </c>
      <c r="J110" s="129"/>
      <c r="K110" s="129"/>
      <c r="L110" s="129"/>
      <c r="M110" s="129"/>
      <c r="N110" s="129"/>
    </row>
    <row r="111" customFormat="false" ht="12.75" hidden="false" customHeight="false" outlineLevel="0" collapsed="false">
      <c r="A111" s="143" t="s">
        <v>253</v>
      </c>
      <c r="B111" s="136" t="s">
        <v>39</v>
      </c>
      <c r="C111" s="136" t="s">
        <v>41</v>
      </c>
      <c r="D111" s="136" t="s">
        <v>314</v>
      </c>
      <c r="E111" s="136" t="s">
        <v>226</v>
      </c>
      <c r="F111" s="136" t="s">
        <v>23</v>
      </c>
      <c r="G111" s="136" t="s">
        <v>239</v>
      </c>
      <c r="H111" s="136" t="s">
        <v>254</v>
      </c>
      <c r="I111" s="139" t="n">
        <v>3800</v>
      </c>
      <c r="J111" s="129"/>
      <c r="K111" s="129"/>
      <c r="L111" s="129"/>
      <c r="M111" s="129"/>
      <c r="N111" s="129"/>
    </row>
    <row r="112" customFormat="false" ht="88.1" hidden="false" customHeight="true" outlineLevel="0" collapsed="false">
      <c r="A112" s="150" t="s">
        <v>316</v>
      </c>
      <c r="B112" s="136" t="s">
        <v>39</v>
      </c>
      <c r="C112" s="136" t="s">
        <v>41</v>
      </c>
      <c r="D112" s="136" t="s">
        <v>314</v>
      </c>
      <c r="E112" s="136" t="s">
        <v>226</v>
      </c>
      <c r="F112" s="136" t="s">
        <v>23</v>
      </c>
      <c r="G112" s="136" t="s">
        <v>247</v>
      </c>
      <c r="H112" s="136"/>
      <c r="I112" s="139" t="n">
        <f aca="false">I115</f>
        <v>50</v>
      </c>
      <c r="J112" s="129"/>
      <c r="K112" s="129"/>
      <c r="L112" s="129"/>
      <c r="M112" s="129"/>
      <c r="N112" s="129"/>
    </row>
    <row r="113" customFormat="false" ht="27" hidden="false" customHeight="false" outlineLevel="0" collapsed="false">
      <c r="A113" s="141" t="s">
        <v>249</v>
      </c>
      <c r="B113" s="136" t="s">
        <v>39</v>
      </c>
      <c r="C113" s="136" t="s">
        <v>41</v>
      </c>
      <c r="D113" s="136" t="s">
        <v>314</v>
      </c>
      <c r="E113" s="136" t="s">
        <v>226</v>
      </c>
      <c r="F113" s="136" t="s">
        <v>23</v>
      </c>
      <c r="G113" s="136" t="s">
        <v>247</v>
      </c>
      <c r="H113" s="136" t="s">
        <v>250</v>
      </c>
      <c r="I113" s="139" t="n">
        <f aca="false">I114</f>
        <v>50</v>
      </c>
      <c r="J113" s="129"/>
      <c r="K113" s="129"/>
      <c r="L113" s="129"/>
      <c r="M113" s="129"/>
      <c r="N113" s="129"/>
    </row>
    <row r="114" customFormat="false" ht="38.25" hidden="false" customHeight="false" outlineLevel="0" collapsed="false">
      <c r="A114" s="142" t="s">
        <v>251</v>
      </c>
      <c r="B114" s="136" t="s">
        <v>39</v>
      </c>
      <c r="C114" s="136" t="s">
        <v>41</v>
      </c>
      <c r="D114" s="136" t="s">
        <v>314</v>
      </c>
      <c r="E114" s="136" t="s">
        <v>226</v>
      </c>
      <c r="F114" s="136" t="s">
        <v>23</v>
      </c>
      <c r="G114" s="136" t="s">
        <v>247</v>
      </c>
      <c r="H114" s="136" t="s">
        <v>252</v>
      </c>
      <c r="I114" s="139" t="n">
        <f aca="false">I115</f>
        <v>50</v>
      </c>
      <c r="J114" s="129"/>
      <c r="K114" s="129"/>
      <c r="L114" s="129"/>
      <c r="M114" s="129"/>
      <c r="N114" s="129"/>
    </row>
    <row r="115" customFormat="false" ht="12.75" hidden="false" customHeight="false" outlineLevel="0" collapsed="false">
      <c r="A115" s="143" t="s">
        <v>253</v>
      </c>
      <c r="B115" s="136" t="s">
        <v>39</v>
      </c>
      <c r="C115" s="136" t="s">
        <v>41</v>
      </c>
      <c r="D115" s="136" t="s">
        <v>314</v>
      </c>
      <c r="E115" s="136" t="s">
        <v>226</v>
      </c>
      <c r="F115" s="136" t="s">
        <v>23</v>
      </c>
      <c r="G115" s="136" t="s">
        <v>247</v>
      </c>
      <c r="H115" s="136" t="s">
        <v>254</v>
      </c>
      <c r="I115" s="139" t="n">
        <v>50</v>
      </c>
      <c r="J115" s="129"/>
      <c r="K115" s="129"/>
      <c r="L115" s="129"/>
      <c r="M115" s="129"/>
      <c r="N115" s="129"/>
    </row>
    <row r="116" customFormat="false" ht="12.75" hidden="false" customHeight="false" outlineLevel="0" collapsed="false">
      <c r="A116" s="143"/>
      <c r="B116" s="136"/>
      <c r="C116" s="136"/>
      <c r="D116" s="136"/>
      <c r="E116" s="136"/>
      <c r="F116" s="136"/>
      <c r="G116" s="136"/>
      <c r="H116" s="136"/>
      <c r="I116" s="139"/>
      <c r="J116" s="129"/>
      <c r="K116" s="129"/>
      <c r="L116" s="129"/>
      <c r="M116" s="129"/>
      <c r="N116" s="129"/>
    </row>
    <row r="117" customFormat="false" ht="13.5" hidden="false" customHeight="false" outlineLevel="0" collapsed="false">
      <c r="A117" s="149" t="s">
        <v>317</v>
      </c>
      <c r="B117" s="136" t="s">
        <v>274</v>
      </c>
      <c r="C117" s="136" t="s">
        <v>23</v>
      </c>
      <c r="D117" s="136"/>
      <c r="E117" s="136"/>
      <c r="F117" s="136"/>
      <c r="G117" s="136"/>
      <c r="H117" s="136"/>
      <c r="I117" s="137" t="n">
        <f aca="false">I118</f>
        <v>5104.63</v>
      </c>
      <c r="J117" s="129"/>
      <c r="K117" s="129"/>
      <c r="L117" s="129"/>
      <c r="M117" s="129"/>
      <c r="N117" s="129"/>
    </row>
    <row r="118" customFormat="false" ht="12.75" hidden="false" customHeight="false" outlineLevel="0" collapsed="false">
      <c r="A118" s="125" t="s">
        <v>318</v>
      </c>
      <c r="B118" s="136" t="s">
        <v>274</v>
      </c>
      <c r="C118" s="136" t="s">
        <v>27</v>
      </c>
      <c r="D118" s="136"/>
      <c r="E118" s="136"/>
      <c r="F118" s="136"/>
      <c r="G118" s="136"/>
      <c r="H118" s="136"/>
      <c r="I118" s="139" t="n">
        <f aca="false">I119</f>
        <v>5104.63</v>
      </c>
      <c r="J118" s="129"/>
      <c r="K118" s="129"/>
      <c r="L118" s="129"/>
      <c r="M118" s="129"/>
      <c r="N118" s="129"/>
    </row>
    <row r="119" customFormat="false" ht="67.35" hidden="false" customHeight="true" outlineLevel="0" collapsed="false">
      <c r="A119" s="155" t="s">
        <v>319</v>
      </c>
      <c r="B119" s="156" t="s">
        <v>274</v>
      </c>
      <c r="C119" s="156" t="s">
        <v>27</v>
      </c>
      <c r="D119" s="156" t="s">
        <v>45</v>
      </c>
      <c r="E119" s="156" t="s">
        <v>226</v>
      </c>
      <c r="F119" s="156" t="s">
        <v>23</v>
      </c>
      <c r="G119" s="156" t="s">
        <v>239</v>
      </c>
      <c r="H119" s="156"/>
      <c r="I119" s="139" t="n">
        <f aca="false">I120</f>
        <v>5104.63</v>
      </c>
      <c r="J119" s="129"/>
      <c r="K119" s="129"/>
      <c r="L119" s="129"/>
      <c r="M119" s="129"/>
      <c r="N119" s="129"/>
    </row>
    <row r="120" customFormat="false" ht="36.55" hidden="false" customHeight="false" outlineLevel="0" collapsed="false">
      <c r="A120" s="141" t="s">
        <v>320</v>
      </c>
      <c r="B120" s="136" t="s">
        <v>274</v>
      </c>
      <c r="C120" s="136" t="s">
        <v>27</v>
      </c>
      <c r="D120" s="136" t="s">
        <v>45</v>
      </c>
      <c r="E120" s="136" t="s">
        <v>226</v>
      </c>
      <c r="F120" s="136" t="s">
        <v>23</v>
      </c>
      <c r="G120" s="136" t="s">
        <v>239</v>
      </c>
      <c r="H120" s="136" t="s">
        <v>321</v>
      </c>
      <c r="I120" s="139" t="n">
        <f aca="false">I121</f>
        <v>5104.63</v>
      </c>
      <c r="J120" s="129"/>
      <c r="K120" s="129"/>
      <c r="L120" s="129"/>
      <c r="M120" s="129"/>
      <c r="N120" s="129"/>
    </row>
    <row r="121" customFormat="false" ht="15.8" hidden="false" customHeight="false" outlineLevel="0" collapsed="false">
      <c r="A121" s="142" t="s">
        <v>322</v>
      </c>
      <c r="B121" s="136" t="s">
        <v>274</v>
      </c>
      <c r="C121" s="136" t="s">
        <v>27</v>
      </c>
      <c r="D121" s="136" t="s">
        <v>45</v>
      </c>
      <c r="E121" s="136" t="s">
        <v>226</v>
      </c>
      <c r="F121" s="136" t="s">
        <v>23</v>
      </c>
      <c r="G121" s="136" t="s">
        <v>239</v>
      </c>
      <c r="H121" s="136" t="s">
        <v>323</v>
      </c>
      <c r="I121" s="139" t="n">
        <f aca="false">I122</f>
        <v>5104.63</v>
      </c>
      <c r="J121" s="129"/>
      <c r="K121" s="129"/>
      <c r="L121" s="129"/>
      <c r="M121" s="129"/>
      <c r="N121" s="129"/>
    </row>
    <row r="122" customFormat="false" ht="54.4" hidden="false" customHeight="true" outlineLevel="0" collapsed="false">
      <c r="A122" s="143" t="s">
        <v>324</v>
      </c>
      <c r="B122" s="136" t="s">
        <v>274</v>
      </c>
      <c r="C122" s="136" t="s">
        <v>27</v>
      </c>
      <c r="D122" s="136" t="s">
        <v>45</v>
      </c>
      <c r="E122" s="136" t="s">
        <v>226</v>
      </c>
      <c r="F122" s="136" t="s">
        <v>23</v>
      </c>
      <c r="G122" s="136" t="s">
        <v>239</v>
      </c>
      <c r="H122" s="136" t="s">
        <v>325</v>
      </c>
      <c r="I122" s="139" t="n">
        <v>5104.63</v>
      </c>
      <c r="J122" s="129"/>
      <c r="K122" s="129"/>
      <c r="L122" s="129"/>
      <c r="M122" s="129"/>
      <c r="N122" s="129"/>
    </row>
    <row r="123" customFormat="false" ht="13.5" hidden="false" customHeight="false" outlineLevel="0" collapsed="false">
      <c r="A123" s="149" t="s">
        <v>326</v>
      </c>
      <c r="B123" s="136" t="s">
        <v>48</v>
      </c>
      <c r="C123" s="136" t="s">
        <v>23</v>
      </c>
      <c r="D123" s="136"/>
      <c r="E123" s="136"/>
      <c r="F123" s="136"/>
      <c r="G123" s="136"/>
      <c r="H123" s="136"/>
      <c r="I123" s="137" t="n">
        <f aca="false">I124+I129+I137</f>
        <v>354.71</v>
      </c>
      <c r="J123" s="129"/>
      <c r="K123" s="129"/>
      <c r="L123" s="129"/>
      <c r="M123" s="129"/>
      <c r="N123" s="129"/>
    </row>
    <row r="124" customFormat="false" ht="12.75" hidden="false" customHeight="false" outlineLevel="0" collapsed="false">
      <c r="A124" s="125" t="s">
        <v>327</v>
      </c>
      <c r="B124" s="136" t="s">
        <v>48</v>
      </c>
      <c r="C124" s="136" t="s">
        <v>27</v>
      </c>
      <c r="D124" s="136"/>
      <c r="E124" s="136"/>
      <c r="F124" s="136"/>
      <c r="G124" s="136"/>
      <c r="H124" s="136"/>
      <c r="I124" s="139" t="n">
        <f aca="false">I125</f>
        <v>294.71</v>
      </c>
      <c r="J124" s="129"/>
      <c r="K124" s="129"/>
      <c r="L124" s="129"/>
      <c r="M124" s="129"/>
      <c r="N124" s="129"/>
    </row>
    <row r="125" customFormat="false" ht="140.25" hidden="false" customHeight="true" outlineLevel="0" collapsed="false">
      <c r="A125" s="150" t="s">
        <v>328</v>
      </c>
      <c r="B125" s="136" t="s">
        <v>48</v>
      </c>
      <c r="C125" s="136" t="s">
        <v>27</v>
      </c>
      <c r="D125" s="136" t="s">
        <v>27</v>
      </c>
      <c r="E125" s="136" t="s">
        <v>226</v>
      </c>
      <c r="F125" s="136" t="s">
        <v>23</v>
      </c>
      <c r="G125" s="136" t="s">
        <v>286</v>
      </c>
      <c r="H125" s="136"/>
      <c r="I125" s="139" t="n">
        <f aca="false">I126</f>
        <v>294.71</v>
      </c>
      <c r="J125" s="129"/>
      <c r="K125" s="129"/>
      <c r="L125" s="129"/>
      <c r="M125" s="129"/>
      <c r="N125" s="129"/>
      <c r="P125" s="119" t="s">
        <v>242</v>
      </c>
    </row>
    <row r="126" customFormat="false" ht="27" hidden="false" customHeight="false" outlineLevel="0" collapsed="false">
      <c r="A126" s="157" t="s">
        <v>329</v>
      </c>
      <c r="B126" s="136" t="s">
        <v>48</v>
      </c>
      <c r="C126" s="136" t="s">
        <v>27</v>
      </c>
      <c r="D126" s="136" t="s">
        <v>27</v>
      </c>
      <c r="E126" s="136" t="s">
        <v>226</v>
      </c>
      <c r="F126" s="136" t="s">
        <v>23</v>
      </c>
      <c r="G126" s="136" t="s">
        <v>286</v>
      </c>
      <c r="H126" s="136" t="s">
        <v>330</v>
      </c>
      <c r="I126" s="139" t="n">
        <f aca="false">I127</f>
        <v>294.71</v>
      </c>
      <c r="J126" s="129"/>
      <c r="K126" s="129"/>
      <c r="L126" s="129"/>
      <c r="M126" s="129"/>
      <c r="N126" s="129"/>
    </row>
    <row r="127" customFormat="false" ht="25.5" hidden="false" customHeight="false" outlineLevel="0" collapsed="false">
      <c r="A127" s="158" t="s">
        <v>331</v>
      </c>
      <c r="B127" s="136" t="s">
        <v>48</v>
      </c>
      <c r="C127" s="136" t="s">
        <v>27</v>
      </c>
      <c r="D127" s="136" t="s">
        <v>27</v>
      </c>
      <c r="E127" s="136" t="s">
        <v>226</v>
      </c>
      <c r="F127" s="136" t="s">
        <v>23</v>
      </c>
      <c r="G127" s="136" t="s">
        <v>286</v>
      </c>
      <c r="H127" s="136" t="s">
        <v>332</v>
      </c>
      <c r="I127" s="139" t="n">
        <f aca="false">I128</f>
        <v>294.71</v>
      </c>
      <c r="J127" s="129"/>
      <c r="K127" s="129"/>
      <c r="L127" s="129"/>
      <c r="M127" s="129"/>
      <c r="N127" s="129"/>
    </row>
    <row r="128" customFormat="false" ht="12.75" hidden="false" customHeight="false" outlineLevel="0" collapsed="false">
      <c r="A128" s="159" t="s">
        <v>333</v>
      </c>
      <c r="B128" s="136" t="s">
        <v>48</v>
      </c>
      <c r="C128" s="136" t="s">
        <v>27</v>
      </c>
      <c r="D128" s="136" t="s">
        <v>27</v>
      </c>
      <c r="E128" s="136" t="s">
        <v>226</v>
      </c>
      <c r="F128" s="136" t="s">
        <v>23</v>
      </c>
      <c r="G128" s="136" t="s">
        <v>286</v>
      </c>
      <c r="H128" s="136" t="s">
        <v>334</v>
      </c>
      <c r="I128" s="139" t="n">
        <v>294.71</v>
      </c>
      <c r="J128" s="129"/>
      <c r="K128" s="129"/>
      <c r="L128" s="129"/>
      <c r="M128" s="129"/>
      <c r="N128" s="129"/>
    </row>
    <row r="129" customFormat="false" ht="12.75" hidden="false" customHeight="false" outlineLevel="0" collapsed="false">
      <c r="A129" s="125" t="s">
        <v>335</v>
      </c>
      <c r="B129" s="136" t="s">
        <v>48</v>
      </c>
      <c r="C129" s="136" t="s">
        <v>41</v>
      </c>
      <c r="D129" s="136"/>
      <c r="E129" s="136"/>
      <c r="F129" s="136"/>
      <c r="G129" s="136"/>
      <c r="H129" s="136"/>
      <c r="I129" s="139" t="n">
        <f aca="false">I130+I134</f>
        <v>0</v>
      </c>
      <c r="J129" s="129"/>
      <c r="K129" s="129"/>
      <c r="L129" s="129"/>
      <c r="M129" s="129"/>
      <c r="N129" s="129"/>
    </row>
    <row r="130" customFormat="false" ht="95.35" hidden="false" customHeight="true" outlineLevel="0" collapsed="false">
      <c r="A130" s="150" t="s">
        <v>336</v>
      </c>
      <c r="B130" s="136" t="s">
        <v>48</v>
      </c>
      <c r="C130" s="136" t="s">
        <v>41</v>
      </c>
      <c r="D130" s="136" t="s">
        <v>236</v>
      </c>
      <c r="E130" s="136" t="s">
        <v>226</v>
      </c>
      <c r="F130" s="136" t="s">
        <v>23</v>
      </c>
      <c r="G130" s="136" t="s">
        <v>239</v>
      </c>
      <c r="H130" s="136"/>
      <c r="I130" s="139" t="n">
        <f aca="false">I131</f>
        <v>0</v>
      </c>
      <c r="J130" s="129"/>
      <c r="K130" s="129"/>
      <c r="L130" s="129"/>
      <c r="M130" s="129"/>
      <c r="N130" s="129"/>
    </row>
    <row r="131" customFormat="false" ht="27" hidden="false" customHeight="false" outlineLevel="0" collapsed="false">
      <c r="A131" s="157" t="s">
        <v>329</v>
      </c>
      <c r="B131" s="136" t="s">
        <v>48</v>
      </c>
      <c r="C131" s="136" t="s">
        <v>41</v>
      </c>
      <c r="D131" s="136" t="s">
        <v>236</v>
      </c>
      <c r="E131" s="136" t="s">
        <v>226</v>
      </c>
      <c r="F131" s="136" t="s">
        <v>23</v>
      </c>
      <c r="G131" s="136" t="s">
        <v>239</v>
      </c>
      <c r="H131" s="136" t="s">
        <v>330</v>
      </c>
      <c r="I131" s="139" t="n">
        <f aca="false">I132</f>
        <v>0</v>
      </c>
      <c r="J131" s="129"/>
      <c r="K131" s="129"/>
      <c r="L131" s="129"/>
      <c r="M131" s="129"/>
      <c r="N131" s="129"/>
    </row>
    <row r="132" customFormat="false" ht="25.5" hidden="false" customHeight="false" outlineLevel="0" collapsed="false">
      <c r="A132" s="158" t="s">
        <v>331</v>
      </c>
      <c r="B132" s="136" t="s">
        <v>48</v>
      </c>
      <c r="C132" s="136" t="s">
        <v>41</v>
      </c>
      <c r="D132" s="136" t="s">
        <v>236</v>
      </c>
      <c r="E132" s="136" t="s">
        <v>226</v>
      </c>
      <c r="F132" s="136" t="s">
        <v>23</v>
      </c>
      <c r="G132" s="136" t="s">
        <v>239</v>
      </c>
      <c r="H132" s="136" t="s">
        <v>332</v>
      </c>
      <c r="I132" s="139" t="n">
        <f aca="false">I133</f>
        <v>0</v>
      </c>
      <c r="J132" s="129"/>
      <c r="K132" s="129"/>
      <c r="L132" s="129"/>
      <c r="M132" s="129"/>
      <c r="N132" s="129"/>
    </row>
    <row r="133" customFormat="false" ht="38.25" hidden="false" customHeight="false" outlineLevel="0" collapsed="false">
      <c r="A133" s="159" t="s">
        <v>337</v>
      </c>
      <c r="B133" s="136" t="s">
        <v>48</v>
      </c>
      <c r="C133" s="136" t="s">
        <v>41</v>
      </c>
      <c r="D133" s="136" t="s">
        <v>236</v>
      </c>
      <c r="E133" s="136" t="s">
        <v>226</v>
      </c>
      <c r="F133" s="136" t="s">
        <v>23</v>
      </c>
      <c r="G133" s="136" t="s">
        <v>239</v>
      </c>
      <c r="H133" s="136" t="s">
        <v>338</v>
      </c>
      <c r="I133" s="139" t="n">
        <v>0</v>
      </c>
      <c r="J133" s="129"/>
      <c r="K133" s="129"/>
      <c r="L133" s="129"/>
      <c r="M133" s="129"/>
      <c r="N133" s="129"/>
    </row>
    <row r="134" customFormat="false" ht="110.9" hidden="false" customHeight="true" outlineLevel="0" collapsed="false">
      <c r="A134" s="150" t="s">
        <v>339</v>
      </c>
      <c r="B134" s="136" t="s">
        <v>48</v>
      </c>
      <c r="C134" s="136" t="s">
        <v>41</v>
      </c>
      <c r="D134" s="136" t="s">
        <v>236</v>
      </c>
      <c r="E134" s="136" t="s">
        <v>226</v>
      </c>
      <c r="F134" s="136" t="s">
        <v>23</v>
      </c>
      <c r="G134" s="136" t="s">
        <v>227</v>
      </c>
      <c r="H134" s="136"/>
      <c r="I134" s="139" t="n">
        <f aca="false">I135</f>
        <v>0</v>
      </c>
      <c r="J134" s="129"/>
      <c r="K134" s="129"/>
      <c r="L134" s="129"/>
      <c r="M134" s="129"/>
      <c r="N134" s="129"/>
    </row>
    <row r="135" customFormat="false" ht="27" hidden="false" customHeight="false" outlineLevel="0" collapsed="false">
      <c r="A135" s="157" t="s">
        <v>329</v>
      </c>
      <c r="B135" s="136" t="s">
        <v>48</v>
      </c>
      <c r="C135" s="136" t="s">
        <v>41</v>
      </c>
      <c r="D135" s="136" t="s">
        <v>236</v>
      </c>
      <c r="E135" s="136" t="s">
        <v>226</v>
      </c>
      <c r="F135" s="136" t="s">
        <v>23</v>
      </c>
      <c r="G135" s="136" t="s">
        <v>227</v>
      </c>
      <c r="H135" s="136" t="s">
        <v>330</v>
      </c>
      <c r="I135" s="139" t="n">
        <f aca="false">I136</f>
        <v>0</v>
      </c>
      <c r="J135" s="129"/>
      <c r="K135" s="129"/>
      <c r="L135" s="129"/>
      <c r="M135" s="129"/>
      <c r="N135" s="129"/>
    </row>
    <row r="136" customFormat="false" ht="12.75" hidden="false" customHeight="false" outlineLevel="0" collapsed="false">
      <c r="A136" s="158" t="s">
        <v>340</v>
      </c>
      <c r="B136" s="136" t="s">
        <v>48</v>
      </c>
      <c r="C136" s="136" t="s">
        <v>41</v>
      </c>
      <c r="D136" s="136" t="s">
        <v>236</v>
      </c>
      <c r="E136" s="136" t="s">
        <v>226</v>
      </c>
      <c r="F136" s="136" t="s">
        <v>23</v>
      </c>
      <c r="G136" s="136" t="s">
        <v>227</v>
      </c>
      <c r="H136" s="136" t="s">
        <v>341</v>
      </c>
      <c r="I136" s="139" t="n">
        <v>0</v>
      </c>
      <c r="J136" s="129"/>
      <c r="K136" s="129"/>
      <c r="L136" s="129"/>
      <c r="M136" s="129"/>
      <c r="N136" s="129"/>
    </row>
    <row r="137" customFormat="false" ht="25.5" hidden="false" customHeight="false" outlineLevel="0" collapsed="false">
      <c r="A137" s="125" t="s">
        <v>342</v>
      </c>
      <c r="B137" s="136" t="s">
        <v>48</v>
      </c>
      <c r="C137" s="136" t="s">
        <v>45</v>
      </c>
      <c r="D137" s="136"/>
      <c r="E137" s="136"/>
      <c r="F137" s="136"/>
      <c r="G137" s="136"/>
      <c r="H137" s="136"/>
      <c r="I137" s="139" t="n">
        <f aca="false">I138</f>
        <v>60</v>
      </c>
      <c r="J137" s="129"/>
      <c r="K137" s="129"/>
      <c r="L137" s="129"/>
      <c r="M137" s="129"/>
      <c r="N137" s="129"/>
    </row>
    <row r="138" customFormat="false" ht="122.3" hidden="false" customHeight="true" outlineLevel="0" collapsed="false">
      <c r="A138" s="150" t="s">
        <v>343</v>
      </c>
      <c r="B138" s="136" t="s">
        <v>48</v>
      </c>
      <c r="C138" s="136" t="s">
        <v>45</v>
      </c>
      <c r="D138" s="136" t="s">
        <v>27</v>
      </c>
      <c r="E138" s="136" t="s">
        <v>226</v>
      </c>
      <c r="F138" s="136" t="s">
        <v>23</v>
      </c>
      <c r="G138" s="136" t="s">
        <v>344</v>
      </c>
      <c r="H138" s="136"/>
      <c r="I138" s="139" t="n">
        <f aca="false">I139</f>
        <v>60</v>
      </c>
      <c r="J138" s="129"/>
      <c r="K138" s="129"/>
      <c r="L138" s="129"/>
      <c r="M138" s="129"/>
      <c r="N138" s="129"/>
    </row>
    <row r="139" customFormat="false" ht="27" hidden="false" customHeight="false" outlineLevel="0" collapsed="false">
      <c r="A139" s="157" t="s">
        <v>329</v>
      </c>
      <c r="B139" s="136" t="s">
        <v>48</v>
      </c>
      <c r="C139" s="136" t="s">
        <v>45</v>
      </c>
      <c r="D139" s="136" t="s">
        <v>27</v>
      </c>
      <c r="E139" s="136" t="s">
        <v>226</v>
      </c>
      <c r="F139" s="136" t="s">
        <v>23</v>
      </c>
      <c r="G139" s="136" t="s">
        <v>344</v>
      </c>
      <c r="H139" s="136" t="s">
        <v>330</v>
      </c>
      <c r="I139" s="139" t="n">
        <f aca="false">I140</f>
        <v>60</v>
      </c>
      <c r="J139" s="129"/>
      <c r="K139" s="129"/>
      <c r="L139" s="129"/>
      <c r="M139" s="129"/>
      <c r="N139" s="129"/>
    </row>
    <row r="140" customFormat="false" ht="12.75" hidden="false" customHeight="false" outlineLevel="0" collapsed="false">
      <c r="A140" s="158" t="s">
        <v>345</v>
      </c>
      <c r="B140" s="136" t="s">
        <v>48</v>
      </c>
      <c r="C140" s="136" t="s">
        <v>45</v>
      </c>
      <c r="D140" s="136" t="s">
        <v>27</v>
      </c>
      <c r="E140" s="136" t="s">
        <v>226</v>
      </c>
      <c r="F140" s="136" t="s">
        <v>23</v>
      </c>
      <c r="G140" s="136" t="s">
        <v>344</v>
      </c>
      <c r="H140" s="136" t="s">
        <v>346</v>
      </c>
      <c r="I140" s="139" t="n">
        <v>60</v>
      </c>
      <c r="J140" s="129"/>
      <c r="K140" s="129"/>
      <c r="L140" s="129"/>
      <c r="M140" s="129"/>
      <c r="N140" s="129"/>
      <c r="P140" s="119" t="s">
        <v>347</v>
      </c>
    </row>
    <row r="141" customFormat="false" ht="12.75" hidden="false" customHeight="false" outlineLevel="0" collapsed="false">
      <c r="A141" s="158"/>
      <c r="B141" s="136"/>
      <c r="C141" s="136"/>
      <c r="D141" s="136"/>
      <c r="E141" s="136"/>
      <c r="F141" s="136"/>
      <c r="G141" s="136"/>
      <c r="H141" s="136"/>
      <c r="I141" s="139"/>
      <c r="J141" s="129"/>
      <c r="K141" s="129"/>
      <c r="L141" s="129"/>
      <c r="M141" s="129"/>
      <c r="N141" s="129"/>
    </row>
    <row r="142" customFormat="false" ht="13.5" hidden="false" customHeight="false" outlineLevel="0" collapsed="false">
      <c r="A142" s="149" t="s">
        <v>348</v>
      </c>
      <c r="B142" s="136" t="s">
        <v>59</v>
      </c>
      <c r="C142" s="136" t="s">
        <v>23</v>
      </c>
      <c r="D142" s="136"/>
      <c r="E142" s="136"/>
      <c r="F142" s="136"/>
      <c r="G142" s="136"/>
      <c r="H142" s="136"/>
      <c r="I142" s="137" t="n">
        <f aca="false">I143</f>
        <v>3789.12</v>
      </c>
      <c r="J142" s="129"/>
      <c r="K142" s="129"/>
      <c r="L142" s="129"/>
      <c r="M142" s="129"/>
      <c r="N142" s="129"/>
    </row>
    <row r="143" customFormat="false" ht="27" hidden="false" customHeight="true" outlineLevel="0" collapsed="false">
      <c r="A143" s="125" t="s">
        <v>349</v>
      </c>
      <c r="B143" s="136" t="s">
        <v>59</v>
      </c>
      <c r="C143" s="136" t="s">
        <v>27</v>
      </c>
      <c r="D143" s="136"/>
      <c r="E143" s="136"/>
      <c r="F143" s="136"/>
      <c r="G143" s="136"/>
      <c r="H143" s="136"/>
      <c r="I143" s="139" t="n">
        <f aca="false">I144</f>
        <v>3789.12</v>
      </c>
      <c r="J143" s="129"/>
      <c r="K143" s="129"/>
      <c r="L143" s="129"/>
      <c r="M143" s="129"/>
      <c r="N143" s="129"/>
    </row>
    <row r="144" customFormat="false" ht="58.95" hidden="false" customHeight="false" outlineLevel="0" collapsed="false">
      <c r="A144" s="150" t="s">
        <v>350</v>
      </c>
      <c r="B144" s="136" t="s">
        <v>59</v>
      </c>
      <c r="C144" s="136" t="s">
        <v>27</v>
      </c>
      <c r="D144" s="136" t="s">
        <v>61</v>
      </c>
      <c r="E144" s="136" t="s">
        <v>226</v>
      </c>
      <c r="F144" s="136" t="s">
        <v>23</v>
      </c>
      <c r="G144" s="136" t="s">
        <v>227</v>
      </c>
      <c r="H144" s="136"/>
      <c r="I144" s="139" t="n">
        <f aca="false">I145+I149+I152</f>
        <v>3789.12</v>
      </c>
      <c r="J144" s="129"/>
      <c r="K144" s="129"/>
      <c r="L144" s="129"/>
      <c r="M144" s="129"/>
      <c r="N144" s="129"/>
    </row>
    <row r="145" customFormat="false" ht="81" hidden="false" customHeight="false" outlineLevel="0" collapsed="false">
      <c r="A145" s="141" t="s">
        <v>228</v>
      </c>
      <c r="B145" s="136" t="s">
        <v>59</v>
      </c>
      <c r="C145" s="136" t="s">
        <v>27</v>
      </c>
      <c r="D145" s="136" t="s">
        <v>61</v>
      </c>
      <c r="E145" s="136" t="s">
        <v>226</v>
      </c>
      <c r="F145" s="136" t="s">
        <v>23</v>
      </c>
      <c r="G145" s="136" t="s">
        <v>227</v>
      </c>
      <c r="H145" s="136" t="s">
        <v>229</v>
      </c>
      <c r="I145" s="139" t="n">
        <f aca="false">I146</f>
        <v>804.36187</v>
      </c>
      <c r="J145" s="129"/>
      <c r="K145" s="129"/>
      <c r="L145" s="129"/>
      <c r="M145" s="129"/>
      <c r="N145" s="129"/>
      <c r="O145" s="119" t="s">
        <v>351</v>
      </c>
    </row>
    <row r="146" customFormat="false" ht="25.5" hidden="false" customHeight="false" outlineLevel="0" collapsed="false">
      <c r="A146" s="142" t="s">
        <v>287</v>
      </c>
      <c r="B146" s="136" t="s">
        <v>59</v>
      </c>
      <c r="C146" s="136" t="s">
        <v>27</v>
      </c>
      <c r="D146" s="136" t="s">
        <v>61</v>
      </c>
      <c r="E146" s="136" t="s">
        <v>226</v>
      </c>
      <c r="F146" s="136" t="s">
        <v>23</v>
      </c>
      <c r="G146" s="136" t="s">
        <v>227</v>
      </c>
      <c r="H146" s="136" t="s">
        <v>30</v>
      </c>
      <c r="I146" s="139" t="n">
        <f aca="false">I147+I148</f>
        <v>804.36187</v>
      </c>
      <c r="J146" s="129"/>
      <c r="K146" s="129"/>
      <c r="L146" s="129"/>
      <c r="M146" s="129"/>
      <c r="N146" s="129"/>
    </row>
    <row r="147" customFormat="false" ht="12.75" hidden="false" customHeight="false" outlineLevel="0" collapsed="false">
      <c r="A147" s="143" t="s">
        <v>300</v>
      </c>
      <c r="B147" s="136" t="s">
        <v>59</v>
      </c>
      <c r="C147" s="136" t="s">
        <v>27</v>
      </c>
      <c r="D147" s="136" t="s">
        <v>61</v>
      </c>
      <c r="E147" s="136" t="s">
        <v>226</v>
      </c>
      <c r="F147" s="136" t="s">
        <v>23</v>
      </c>
      <c r="G147" s="136" t="s">
        <v>227</v>
      </c>
      <c r="H147" s="136" t="s">
        <v>301</v>
      </c>
      <c r="I147" s="139" t="n">
        <v>617.78945</v>
      </c>
      <c r="J147" s="129"/>
      <c r="K147" s="129"/>
      <c r="L147" s="129"/>
      <c r="M147" s="129"/>
      <c r="N147" s="129"/>
    </row>
    <row r="148" customFormat="false" ht="51" hidden="false" customHeight="false" outlineLevel="0" collapsed="false">
      <c r="A148" s="143" t="s">
        <v>352</v>
      </c>
      <c r="B148" s="136" t="s">
        <v>59</v>
      </c>
      <c r="C148" s="136" t="s">
        <v>27</v>
      </c>
      <c r="D148" s="136" t="s">
        <v>61</v>
      </c>
      <c r="E148" s="136" t="s">
        <v>226</v>
      </c>
      <c r="F148" s="136" t="s">
        <v>23</v>
      </c>
      <c r="G148" s="136" t="s">
        <v>227</v>
      </c>
      <c r="H148" s="136" t="s">
        <v>303</v>
      </c>
      <c r="I148" s="139" t="n">
        <v>186.57242</v>
      </c>
      <c r="J148" s="129"/>
      <c r="K148" s="129"/>
      <c r="L148" s="129"/>
      <c r="M148" s="129"/>
      <c r="N148" s="129"/>
    </row>
    <row r="149" customFormat="false" ht="27" hidden="false" customHeight="false" outlineLevel="0" collapsed="false">
      <c r="A149" s="141" t="s">
        <v>249</v>
      </c>
      <c r="B149" s="136" t="s">
        <v>59</v>
      </c>
      <c r="C149" s="136" t="s">
        <v>27</v>
      </c>
      <c r="D149" s="136" t="s">
        <v>61</v>
      </c>
      <c r="E149" s="136" t="s">
        <v>226</v>
      </c>
      <c r="F149" s="136" t="s">
        <v>23</v>
      </c>
      <c r="G149" s="136" t="s">
        <v>227</v>
      </c>
      <c r="H149" s="136" t="s">
        <v>250</v>
      </c>
      <c r="I149" s="139" t="n">
        <f aca="false">I150</f>
        <v>2949.75813</v>
      </c>
      <c r="J149" s="129"/>
      <c r="K149" s="129"/>
      <c r="L149" s="129"/>
      <c r="M149" s="129"/>
      <c r="N149" s="129"/>
    </row>
    <row r="150" customFormat="false" ht="38.25" hidden="false" customHeight="false" outlineLevel="0" collapsed="false">
      <c r="A150" s="142" t="s">
        <v>251</v>
      </c>
      <c r="B150" s="136" t="s">
        <v>59</v>
      </c>
      <c r="C150" s="136" t="s">
        <v>27</v>
      </c>
      <c r="D150" s="136" t="s">
        <v>61</v>
      </c>
      <c r="E150" s="136" t="s">
        <v>226</v>
      </c>
      <c r="F150" s="136" t="s">
        <v>23</v>
      </c>
      <c r="G150" s="136" t="s">
        <v>227</v>
      </c>
      <c r="H150" s="136" t="s">
        <v>252</v>
      </c>
      <c r="I150" s="139" t="n">
        <f aca="false">I151</f>
        <v>2949.75813</v>
      </c>
      <c r="J150" s="129"/>
      <c r="K150" s="129"/>
      <c r="L150" s="129"/>
      <c r="M150" s="129"/>
      <c r="N150" s="129"/>
    </row>
    <row r="151" customFormat="false" ht="12.75" hidden="false" customHeight="false" outlineLevel="0" collapsed="false">
      <c r="A151" s="143" t="s">
        <v>253</v>
      </c>
      <c r="B151" s="136" t="s">
        <v>59</v>
      </c>
      <c r="C151" s="136" t="s">
        <v>27</v>
      </c>
      <c r="D151" s="136" t="s">
        <v>61</v>
      </c>
      <c r="E151" s="136" t="s">
        <v>226</v>
      </c>
      <c r="F151" s="136" t="s">
        <v>23</v>
      </c>
      <c r="G151" s="136" t="s">
        <v>227</v>
      </c>
      <c r="H151" s="136" t="s">
        <v>254</v>
      </c>
      <c r="I151" s="139" t="n">
        <v>2949.75813</v>
      </c>
      <c r="J151" s="129"/>
      <c r="K151" s="129"/>
      <c r="L151" s="129"/>
      <c r="M151" s="129"/>
      <c r="N151" s="129"/>
      <c r="O151" s="140" t="s">
        <v>353</v>
      </c>
      <c r="P151" s="140"/>
      <c r="Q151" s="140"/>
      <c r="R151" s="140"/>
      <c r="S151" s="140"/>
      <c r="T151" s="140"/>
    </row>
    <row r="152" customFormat="false" ht="13.5" hidden="false" customHeight="false" outlineLevel="0" collapsed="false">
      <c r="A152" s="141" t="s">
        <v>255</v>
      </c>
      <c r="B152" s="136" t="s">
        <v>59</v>
      </c>
      <c r="C152" s="136" t="s">
        <v>27</v>
      </c>
      <c r="D152" s="136" t="s">
        <v>61</v>
      </c>
      <c r="E152" s="136" t="s">
        <v>226</v>
      </c>
      <c r="F152" s="136" t="s">
        <v>23</v>
      </c>
      <c r="G152" s="136" t="s">
        <v>227</v>
      </c>
      <c r="H152" s="136" t="s">
        <v>256</v>
      </c>
      <c r="I152" s="139" t="n">
        <f aca="false">I153</f>
        <v>35</v>
      </c>
      <c r="J152" s="129"/>
      <c r="K152" s="129"/>
      <c r="L152" s="129"/>
      <c r="M152" s="129"/>
      <c r="N152" s="129"/>
      <c r="O152" s="140" t="s">
        <v>353</v>
      </c>
      <c r="P152" s="140"/>
      <c r="Q152" s="140"/>
      <c r="R152" s="140"/>
      <c r="S152" s="140"/>
      <c r="T152" s="140"/>
    </row>
    <row r="153" customFormat="false" ht="12.75" hidden="false" customHeight="false" outlineLevel="0" collapsed="false">
      <c r="A153" s="142" t="s">
        <v>262</v>
      </c>
      <c r="B153" s="136" t="s">
        <v>59</v>
      </c>
      <c r="C153" s="136" t="s">
        <v>27</v>
      </c>
      <c r="D153" s="136" t="s">
        <v>61</v>
      </c>
      <c r="E153" s="136" t="s">
        <v>226</v>
      </c>
      <c r="F153" s="136" t="s">
        <v>23</v>
      </c>
      <c r="G153" s="136" t="s">
        <v>227</v>
      </c>
      <c r="H153" s="136" t="s">
        <v>263</v>
      </c>
      <c r="I153" s="139" t="n">
        <f aca="false">I154+I155+I156</f>
        <v>35</v>
      </c>
      <c r="J153" s="129"/>
      <c r="K153" s="129"/>
      <c r="L153" s="129"/>
      <c r="M153" s="129"/>
      <c r="N153" s="129"/>
      <c r="O153" s="140" t="s">
        <v>353</v>
      </c>
      <c r="P153" s="140"/>
      <c r="Q153" s="140"/>
      <c r="R153" s="140"/>
      <c r="S153" s="140"/>
      <c r="T153" s="140"/>
    </row>
    <row r="154" customFormat="false" ht="25.5" hidden="false" customHeight="false" outlineLevel="0" collapsed="false">
      <c r="A154" s="142" t="s">
        <v>264</v>
      </c>
      <c r="B154" s="136" t="s">
        <v>59</v>
      </c>
      <c r="C154" s="136" t="s">
        <v>27</v>
      </c>
      <c r="D154" s="136" t="s">
        <v>61</v>
      </c>
      <c r="E154" s="136" t="s">
        <v>226</v>
      </c>
      <c r="F154" s="136" t="s">
        <v>23</v>
      </c>
      <c r="G154" s="136" t="s">
        <v>227</v>
      </c>
      <c r="H154" s="136" t="s">
        <v>265</v>
      </c>
      <c r="I154" s="139" t="n">
        <v>20</v>
      </c>
      <c r="J154" s="129"/>
      <c r="K154" s="129"/>
      <c r="L154" s="129"/>
      <c r="M154" s="129"/>
      <c r="N154" s="129"/>
    </row>
    <row r="155" customFormat="false" ht="12.75" hidden="false" customHeight="false" outlineLevel="0" collapsed="false">
      <c r="A155" s="143" t="s">
        <v>266</v>
      </c>
      <c r="B155" s="136" t="s">
        <v>59</v>
      </c>
      <c r="C155" s="136" t="s">
        <v>27</v>
      </c>
      <c r="D155" s="136" t="s">
        <v>61</v>
      </c>
      <c r="E155" s="136" t="s">
        <v>226</v>
      </c>
      <c r="F155" s="136" t="s">
        <v>23</v>
      </c>
      <c r="G155" s="136" t="s">
        <v>227</v>
      </c>
      <c r="H155" s="136" t="s">
        <v>267</v>
      </c>
      <c r="I155" s="139" t="n">
        <v>3</v>
      </c>
      <c r="J155" s="129"/>
      <c r="K155" s="129"/>
      <c r="L155" s="129"/>
      <c r="M155" s="129"/>
      <c r="N155" s="129"/>
    </row>
    <row r="156" customFormat="false" ht="12.75" hidden="false" customHeight="false" outlineLevel="0" collapsed="false">
      <c r="A156" s="143" t="s">
        <v>268</v>
      </c>
      <c r="B156" s="136" t="s">
        <v>59</v>
      </c>
      <c r="C156" s="136" t="s">
        <v>27</v>
      </c>
      <c r="D156" s="136" t="s">
        <v>61</v>
      </c>
      <c r="E156" s="136" t="s">
        <v>226</v>
      </c>
      <c r="F156" s="136" t="s">
        <v>23</v>
      </c>
      <c r="G156" s="136" t="s">
        <v>227</v>
      </c>
      <c r="H156" s="136" t="s">
        <v>269</v>
      </c>
      <c r="I156" s="139" t="n">
        <f aca="false">2+10</f>
        <v>12</v>
      </c>
      <c r="J156" s="129"/>
      <c r="K156" s="129"/>
      <c r="L156" s="129"/>
      <c r="M156" s="129"/>
      <c r="N156" s="129"/>
    </row>
    <row r="157" customFormat="false" ht="51" hidden="false" customHeight="false" outlineLevel="0" collapsed="false">
      <c r="A157" s="149" t="s">
        <v>354</v>
      </c>
      <c r="B157" s="136" t="s">
        <v>75</v>
      </c>
      <c r="C157" s="136" t="s">
        <v>23</v>
      </c>
      <c r="D157" s="136"/>
      <c r="E157" s="136"/>
      <c r="F157" s="136"/>
      <c r="G157" s="136"/>
      <c r="H157" s="136"/>
      <c r="I157" s="137" t="n">
        <f aca="false">I158</f>
        <v>77.5</v>
      </c>
      <c r="J157" s="129"/>
      <c r="K157" s="129"/>
      <c r="L157" s="129"/>
      <c r="M157" s="129"/>
      <c r="N157" s="129"/>
    </row>
    <row r="158" customFormat="false" ht="25.5" hidden="false" customHeight="false" outlineLevel="0" collapsed="false">
      <c r="A158" s="125" t="s">
        <v>355</v>
      </c>
      <c r="B158" s="136" t="s">
        <v>75</v>
      </c>
      <c r="C158" s="136" t="s">
        <v>41</v>
      </c>
      <c r="D158" s="136"/>
      <c r="E158" s="136"/>
      <c r="F158" s="136"/>
      <c r="G158" s="136"/>
      <c r="H158" s="136"/>
      <c r="I158" s="139" t="n">
        <f aca="false">I159</f>
        <v>77.5</v>
      </c>
      <c r="J158" s="129"/>
      <c r="K158" s="129"/>
      <c r="L158" s="129"/>
      <c r="M158" s="129"/>
      <c r="N158" s="129"/>
    </row>
    <row r="159" customFormat="false" ht="81.3" hidden="false" customHeight="false" outlineLevel="0" collapsed="false">
      <c r="A159" s="150" t="s">
        <v>356</v>
      </c>
      <c r="B159" s="136" t="s">
        <v>75</v>
      </c>
      <c r="C159" s="136" t="s">
        <v>41</v>
      </c>
      <c r="D159" s="136" t="s">
        <v>29</v>
      </c>
      <c r="E159" s="136" t="s">
        <v>226</v>
      </c>
      <c r="F159" s="136" t="s">
        <v>23</v>
      </c>
      <c r="G159" s="136" t="s">
        <v>247</v>
      </c>
      <c r="H159" s="136"/>
      <c r="I159" s="139" t="n">
        <f aca="false">I160</f>
        <v>77.5</v>
      </c>
      <c r="J159" s="129"/>
      <c r="K159" s="129"/>
      <c r="L159" s="129"/>
      <c r="M159" s="129"/>
      <c r="N159" s="129"/>
    </row>
    <row r="160" customFormat="false" ht="13.5" hidden="false" customHeight="false" outlineLevel="0" collapsed="false">
      <c r="A160" s="157" t="s">
        <v>357</v>
      </c>
      <c r="B160" s="136" t="s">
        <v>75</v>
      </c>
      <c r="C160" s="136" t="s">
        <v>41</v>
      </c>
      <c r="D160" s="136" t="s">
        <v>29</v>
      </c>
      <c r="E160" s="136" t="s">
        <v>226</v>
      </c>
      <c r="F160" s="136" t="s">
        <v>23</v>
      </c>
      <c r="G160" s="136" t="s">
        <v>247</v>
      </c>
      <c r="H160" s="136" t="s">
        <v>358</v>
      </c>
      <c r="I160" s="139" t="n">
        <f aca="false">I161</f>
        <v>77.5</v>
      </c>
      <c r="J160" s="129"/>
      <c r="K160" s="129"/>
      <c r="L160" s="129"/>
      <c r="M160" s="129"/>
      <c r="N160" s="129"/>
    </row>
    <row r="161" customFormat="false" ht="12.75" hidden="false" customHeight="false" outlineLevel="0" collapsed="false">
      <c r="A161" s="158" t="s">
        <v>359</v>
      </c>
      <c r="B161" s="136" t="s">
        <v>75</v>
      </c>
      <c r="C161" s="136" t="s">
        <v>41</v>
      </c>
      <c r="D161" s="136" t="s">
        <v>29</v>
      </c>
      <c r="E161" s="136" t="s">
        <v>226</v>
      </c>
      <c r="F161" s="136" t="s">
        <v>23</v>
      </c>
      <c r="G161" s="136" t="s">
        <v>247</v>
      </c>
      <c r="H161" s="136" t="s">
        <v>360</v>
      </c>
      <c r="I161" s="139" t="n">
        <v>77.5</v>
      </c>
      <c r="J161" s="129"/>
      <c r="K161" s="129"/>
      <c r="L161" s="129"/>
      <c r="M161" s="129"/>
      <c r="N161" s="129"/>
      <c r="P161" s="119" t="s">
        <v>361</v>
      </c>
    </row>
    <row r="162" customFormat="false" ht="12.75" hidden="false" customHeight="false" outlineLevel="0" collapsed="false">
      <c r="A162" s="160"/>
      <c r="B162" s="161"/>
      <c r="C162" s="161"/>
      <c r="D162" s="161"/>
      <c r="E162" s="161"/>
      <c r="F162" s="161"/>
      <c r="G162" s="161"/>
      <c r="H162" s="161"/>
      <c r="I162" s="161"/>
    </row>
    <row r="163" customFormat="false" ht="12.75" hidden="false" customHeight="false" outlineLevel="0" collapsed="false">
      <c r="A163" s="160"/>
      <c r="B163" s="161"/>
      <c r="C163" s="161"/>
      <c r="D163" s="161"/>
      <c r="E163" s="161"/>
      <c r="F163" s="161"/>
      <c r="G163" s="161"/>
      <c r="H163" s="161"/>
      <c r="I163" s="161"/>
    </row>
    <row r="164" customFormat="false" ht="12.75" hidden="false" customHeight="false" outlineLevel="0" collapsed="false">
      <c r="A164" s="160"/>
      <c r="B164" s="161"/>
      <c r="C164" s="161"/>
      <c r="D164" s="161"/>
      <c r="E164" s="161"/>
      <c r="F164" s="161"/>
      <c r="G164" s="161"/>
      <c r="H164" s="161"/>
      <c r="I164" s="161"/>
    </row>
    <row r="165" customFormat="false" ht="12.75" hidden="false" customHeight="false" outlineLevel="0" collapsed="false">
      <c r="A165" s="160"/>
      <c r="B165" s="161"/>
      <c r="C165" s="161"/>
      <c r="D165" s="161"/>
      <c r="E165" s="161"/>
      <c r="F165" s="161"/>
      <c r="G165" s="161"/>
      <c r="H165" s="161"/>
      <c r="I165" s="161"/>
    </row>
    <row r="166" customFormat="false" ht="12.75" hidden="false" customHeight="false" outlineLevel="0" collapsed="false">
      <c r="A166" s="160"/>
      <c r="B166" s="161"/>
      <c r="C166" s="161"/>
      <c r="D166" s="161"/>
      <c r="E166" s="161"/>
      <c r="F166" s="161"/>
      <c r="G166" s="161"/>
      <c r="H166" s="161"/>
      <c r="I166" s="161"/>
    </row>
    <row r="167" customFormat="false" ht="12.75" hidden="false" customHeight="false" outlineLevel="0" collapsed="false">
      <c r="A167" s="160"/>
      <c r="B167" s="161"/>
      <c r="C167" s="161"/>
      <c r="D167" s="161"/>
      <c r="E167" s="161"/>
      <c r="F167" s="161"/>
      <c r="G167" s="161"/>
      <c r="H167" s="161"/>
      <c r="I167" s="161"/>
    </row>
    <row r="168" customFormat="false" ht="12.75" hidden="false" customHeight="false" outlineLevel="0" collapsed="false">
      <c r="A168" s="160"/>
      <c r="B168" s="161"/>
      <c r="C168" s="161"/>
      <c r="D168" s="161"/>
      <c r="E168" s="161"/>
      <c r="F168" s="161"/>
      <c r="G168" s="161"/>
      <c r="H168" s="161"/>
      <c r="I168" s="161"/>
    </row>
    <row r="169" customFormat="false" ht="12.75" hidden="false" customHeight="false" outlineLevel="0" collapsed="false">
      <c r="A169" s="160"/>
      <c r="B169" s="161"/>
      <c r="C169" s="161"/>
      <c r="D169" s="161"/>
      <c r="E169" s="161"/>
      <c r="F169" s="161"/>
      <c r="G169" s="161"/>
      <c r="H169" s="161"/>
      <c r="I169" s="161"/>
    </row>
    <row r="170" customFormat="false" ht="12.75" hidden="false" customHeight="false" outlineLevel="0" collapsed="false">
      <c r="A170" s="160"/>
      <c r="B170" s="161"/>
      <c r="C170" s="161"/>
      <c r="D170" s="161"/>
      <c r="E170" s="161"/>
      <c r="F170" s="161"/>
      <c r="G170" s="161"/>
      <c r="H170" s="161"/>
      <c r="I170" s="161"/>
    </row>
    <row r="171" customFormat="false" ht="12.75" hidden="false" customHeight="false" outlineLevel="0" collapsed="false">
      <c r="A171" s="160"/>
      <c r="B171" s="161"/>
      <c r="C171" s="161"/>
      <c r="D171" s="161"/>
      <c r="E171" s="161"/>
      <c r="F171" s="161"/>
      <c r="G171" s="161"/>
      <c r="H171" s="161"/>
      <c r="I171" s="161"/>
    </row>
    <row r="172" customFormat="false" ht="12.75" hidden="false" customHeight="false" outlineLevel="0" collapsed="false">
      <c r="A172" s="160"/>
      <c r="B172" s="161"/>
      <c r="C172" s="161"/>
      <c r="D172" s="161"/>
      <c r="E172" s="161"/>
      <c r="F172" s="161"/>
      <c r="G172" s="161"/>
      <c r="H172" s="161"/>
      <c r="I172" s="161"/>
    </row>
    <row r="173" customFormat="false" ht="12.75" hidden="false" customHeight="false" outlineLevel="0" collapsed="false">
      <c r="A173" s="160"/>
      <c r="B173" s="161"/>
      <c r="C173" s="161"/>
      <c r="D173" s="161"/>
      <c r="E173" s="161"/>
      <c r="F173" s="161"/>
      <c r="G173" s="161"/>
      <c r="H173" s="161"/>
      <c r="I173" s="161"/>
    </row>
  </sheetData>
  <autoFilter ref="H1:H173"/>
  <mergeCells count="30">
    <mergeCell ref="B1:I1"/>
    <mergeCell ref="B2:I2"/>
    <mergeCell ref="B3:I3"/>
    <mergeCell ref="B4:I4"/>
    <mergeCell ref="A6:I6"/>
    <mergeCell ref="A7:I7"/>
    <mergeCell ref="A8:A9"/>
    <mergeCell ref="B8:B9"/>
    <mergeCell ref="C8:C9"/>
    <mergeCell ref="D8:G8"/>
    <mergeCell ref="H8:H9"/>
    <mergeCell ref="I8:I9"/>
    <mergeCell ref="O12:T12"/>
    <mergeCell ref="O18:S18"/>
    <mergeCell ref="P25:U25"/>
    <mergeCell ref="O38:S38"/>
    <mergeCell ref="O40:S40"/>
    <mergeCell ref="P44:U44"/>
    <mergeCell ref="O55:T55"/>
    <mergeCell ref="O60:T60"/>
    <mergeCell ref="P68:U68"/>
    <mergeCell ref="O78:T78"/>
    <mergeCell ref="O82:T82"/>
    <mergeCell ref="P85:S85"/>
    <mergeCell ref="Q89:R89"/>
    <mergeCell ref="Q92:S92"/>
    <mergeCell ref="O107:S107"/>
    <mergeCell ref="O151:T151"/>
    <mergeCell ref="O152:T152"/>
    <mergeCell ref="O153:T153"/>
  </mergeCells>
  <printOptions headings="false" gridLines="false" gridLinesSet="true" horizontalCentered="true" verticalCentered="false"/>
  <pageMargins left="0.7875" right="0.39375" top="0.39375" bottom="0.39375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18" man="true" max="16383" min="0"/>
    <brk id="119" man="true" max="16383" min="0"/>
    <brk id="134" man="true" max="16383" min="0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60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J103" activeCellId="0" sqref="J103"/>
    </sheetView>
  </sheetViews>
  <sheetFormatPr defaultColWidth="8.94921875" defaultRowHeight="19.35" zeroHeight="false" outlineLevelRow="0" outlineLevelCol="0"/>
  <cols>
    <col collapsed="false" customWidth="true" hidden="false" outlineLevel="0" max="1" min="1" style="162" width="90.12"/>
    <col collapsed="false" customWidth="true" hidden="false" outlineLevel="0" max="2" min="2" style="162" width="7.56"/>
    <col collapsed="false" customWidth="true" hidden="false" outlineLevel="0" max="3" min="3" style="163" width="6.73"/>
    <col collapsed="false" customWidth="true" hidden="false" outlineLevel="0" max="4" min="4" style="163" width="8.11"/>
    <col collapsed="false" customWidth="false" hidden="false" outlineLevel="0" max="5" min="5" style="163" width="8.94"/>
    <col collapsed="false" customWidth="true" hidden="false" outlineLevel="0" max="6" min="6" style="163" width="8.66"/>
    <col collapsed="false" customWidth="true" hidden="false" outlineLevel="0" max="7" min="7" style="163" width="8.48"/>
    <col collapsed="false" customWidth="true" hidden="false" outlineLevel="0" max="8" min="8" style="163" width="13.33"/>
    <col collapsed="false" customWidth="true" hidden="false" outlineLevel="0" max="9" min="9" style="163" width="9.48"/>
    <col collapsed="false" customWidth="true" hidden="false" outlineLevel="0" max="10" min="10" style="163" width="21.92"/>
    <col collapsed="false" customWidth="false" hidden="false" outlineLevel="0" max="257" min="11" style="164" width="8.94"/>
  </cols>
  <sheetData>
    <row r="1" customFormat="false" ht="19.35" hidden="false" customHeight="false" outlineLevel="0" collapsed="false">
      <c r="B1" s="165" t="s">
        <v>362</v>
      </c>
      <c r="C1" s="165"/>
      <c r="D1" s="165"/>
      <c r="E1" s="165"/>
      <c r="F1" s="165"/>
      <c r="G1" s="165"/>
      <c r="H1" s="165"/>
      <c r="I1" s="165"/>
      <c r="J1" s="165"/>
    </row>
    <row r="2" customFormat="false" ht="19.35" hidden="false" customHeight="false" outlineLevel="0" collapsed="false">
      <c r="B2" s="166" t="s">
        <v>2</v>
      </c>
      <c r="C2" s="166"/>
      <c r="D2" s="166"/>
      <c r="E2" s="166"/>
      <c r="F2" s="166"/>
      <c r="G2" s="166"/>
      <c r="H2" s="166"/>
      <c r="I2" s="166"/>
      <c r="J2" s="166"/>
    </row>
    <row r="3" customFormat="false" ht="19.35" hidden="false" customHeight="false" outlineLevel="0" collapsed="false">
      <c r="B3" s="166" t="s">
        <v>3</v>
      </c>
      <c r="C3" s="166"/>
      <c r="D3" s="166"/>
      <c r="E3" s="166"/>
      <c r="F3" s="166"/>
      <c r="G3" s="166"/>
      <c r="H3" s="166"/>
      <c r="I3" s="166"/>
      <c r="J3" s="166"/>
    </row>
    <row r="4" customFormat="false" ht="19.35" hidden="false" customHeight="false" outlineLevel="0" collapsed="false">
      <c r="B4" s="166" t="str">
        <f aca="false">Доходы!B5</f>
        <v>№16 "23"декабря 2019</v>
      </c>
      <c r="C4" s="166"/>
      <c r="D4" s="166"/>
      <c r="E4" s="166"/>
      <c r="F4" s="166"/>
      <c r="G4" s="166"/>
      <c r="H4" s="166"/>
      <c r="I4" s="166"/>
      <c r="J4" s="166"/>
    </row>
    <row r="5" customFormat="false" ht="19.35" hidden="false" customHeight="false" outlineLevel="0" collapsed="false">
      <c r="D5" s="167"/>
      <c r="E5" s="167"/>
      <c r="F5" s="167"/>
      <c r="G5" s="167"/>
      <c r="H5" s="167"/>
      <c r="I5" s="167"/>
      <c r="J5" s="167"/>
    </row>
    <row r="6" customFormat="false" ht="53.95" hidden="false" customHeight="true" outlineLevel="0" collapsed="false">
      <c r="A6" s="168" t="s">
        <v>363</v>
      </c>
      <c r="B6" s="168"/>
      <c r="C6" s="168"/>
      <c r="D6" s="168"/>
      <c r="E6" s="168"/>
      <c r="F6" s="168"/>
      <c r="G6" s="168"/>
      <c r="H6" s="168"/>
      <c r="I6" s="168"/>
      <c r="J6" s="168"/>
    </row>
    <row r="7" customFormat="false" ht="26.45" hidden="false" customHeight="true" outlineLevel="0" collapsed="false">
      <c r="A7" s="169" t="s">
        <v>211</v>
      </c>
      <c r="B7" s="170" t="s">
        <v>364</v>
      </c>
      <c r="C7" s="170" t="s">
        <v>212</v>
      </c>
      <c r="D7" s="171" t="s">
        <v>213</v>
      </c>
      <c r="E7" s="169" t="s">
        <v>214</v>
      </c>
      <c r="F7" s="169"/>
      <c r="G7" s="169"/>
      <c r="H7" s="169"/>
      <c r="I7" s="171" t="s">
        <v>215</v>
      </c>
      <c r="J7" s="169" t="s">
        <v>11</v>
      </c>
    </row>
    <row r="8" customFormat="false" ht="171.45" hidden="false" customHeight="false" outlineLevel="0" collapsed="false">
      <c r="A8" s="169"/>
      <c r="B8" s="170"/>
      <c r="C8" s="170"/>
      <c r="D8" s="171"/>
      <c r="E8" s="170" t="s">
        <v>217</v>
      </c>
      <c r="F8" s="170" t="s">
        <v>218</v>
      </c>
      <c r="G8" s="170" t="s">
        <v>219</v>
      </c>
      <c r="H8" s="170" t="s">
        <v>220</v>
      </c>
      <c r="I8" s="171"/>
      <c r="J8" s="169"/>
    </row>
    <row r="9" customFormat="false" ht="19.35" hidden="false" customHeight="false" outlineLevel="0" collapsed="false">
      <c r="A9" s="172" t="s">
        <v>221</v>
      </c>
      <c r="B9" s="173"/>
      <c r="C9" s="174"/>
      <c r="D9" s="174"/>
      <c r="E9" s="174"/>
      <c r="F9" s="174"/>
      <c r="G9" s="174"/>
      <c r="H9" s="174"/>
      <c r="I9" s="174"/>
      <c r="J9" s="175" t="n">
        <f aca="false">J10+J43+J53+J72+J95+J116+J122+J141+J156</f>
        <v>33961.307912</v>
      </c>
      <c r="K9" s="176"/>
      <c r="L9" s="176"/>
    </row>
    <row r="10" customFormat="false" ht="19.35" hidden="false" customHeight="false" outlineLevel="0" collapsed="false">
      <c r="A10" s="177" t="s">
        <v>222</v>
      </c>
      <c r="B10" s="178" t="n">
        <v>400</v>
      </c>
      <c r="C10" s="179" t="s">
        <v>27</v>
      </c>
      <c r="D10" s="179" t="s">
        <v>23</v>
      </c>
      <c r="E10" s="179"/>
      <c r="F10" s="179"/>
      <c r="G10" s="179"/>
      <c r="H10" s="179"/>
      <c r="I10" s="179"/>
      <c r="J10" s="180" t="n">
        <f aca="false">J11+J17+J23+J26</f>
        <v>10821.071102</v>
      </c>
    </row>
    <row r="11" customFormat="false" ht="34.9" hidden="false" customHeight="false" outlineLevel="0" collapsed="false">
      <c r="A11" s="181" t="s">
        <v>223</v>
      </c>
      <c r="B11" s="178" t="n">
        <v>400</v>
      </c>
      <c r="C11" s="179" t="s">
        <v>27</v>
      </c>
      <c r="D11" s="179" t="s">
        <v>29</v>
      </c>
      <c r="E11" s="179"/>
      <c r="F11" s="179"/>
      <c r="G11" s="179"/>
      <c r="H11" s="179"/>
      <c r="I11" s="179"/>
      <c r="J11" s="182" t="n">
        <f aca="false">J12</f>
        <v>949.58974</v>
      </c>
    </row>
    <row r="12" customFormat="false" ht="66.65" hidden="false" customHeight="false" outlineLevel="0" collapsed="false">
      <c r="A12" s="172" t="s">
        <v>225</v>
      </c>
      <c r="B12" s="178" t="n">
        <v>400</v>
      </c>
      <c r="C12" s="179" t="s">
        <v>27</v>
      </c>
      <c r="D12" s="179" t="s">
        <v>29</v>
      </c>
      <c r="E12" s="179" t="s">
        <v>27</v>
      </c>
      <c r="F12" s="179" t="s">
        <v>226</v>
      </c>
      <c r="G12" s="179" t="s">
        <v>23</v>
      </c>
      <c r="H12" s="179" t="s">
        <v>227</v>
      </c>
      <c r="I12" s="179"/>
      <c r="J12" s="182" t="n">
        <f aca="false">J13</f>
        <v>949.58974</v>
      </c>
    </row>
    <row r="13" customFormat="false" ht="50.8" hidden="false" customHeight="false" outlineLevel="0" collapsed="false">
      <c r="A13" s="183" t="s">
        <v>228</v>
      </c>
      <c r="B13" s="178" t="n">
        <v>400</v>
      </c>
      <c r="C13" s="179" t="s">
        <v>27</v>
      </c>
      <c r="D13" s="179" t="s">
        <v>29</v>
      </c>
      <c r="E13" s="179" t="s">
        <v>27</v>
      </c>
      <c r="F13" s="179" t="s">
        <v>226</v>
      </c>
      <c r="G13" s="179" t="s">
        <v>23</v>
      </c>
      <c r="H13" s="179" t="s">
        <v>227</v>
      </c>
      <c r="I13" s="179" t="s">
        <v>229</v>
      </c>
      <c r="J13" s="182" t="n">
        <f aca="false">J14</f>
        <v>949.58974</v>
      </c>
    </row>
    <row r="14" customFormat="false" ht="19.35" hidden="false" customHeight="false" outlineLevel="0" collapsed="false">
      <c r="A14" s="184" t="s">
        <v>230</v>
      </c>
      <c r="B14" s="178" t="n">
        <v>400</v>
      </c>
      <c r="C14" s="179" t="s">
        <v>27</v>
      </c>
      <c r="D14" s="179" t="s">
        <v>29</v>
      </c>
      <c r="E14" s="179" t="s">
        <v>27</v>
      </c>
      <c r="F14" s="179" t="s">
        <v>226</v>
      </c>
      <c r="G14" s="179" t="s">
        <v>23</v>
      </c>
      <c r="H14" s="179" t="s">
        <v>227</v>
      </c>
      <c r="I14" s="179" t="s">
        <v>62</v>
      </c>
      <c r="J14" s="182" t="n">
        <f aca="false">J15+J16</f>
        <v>949.58974</v>
      </c>
    </row>
    <row r="15" customFormat="false" ht="19.35" hidden="false" customHeight="false" outlineLevel="0" collapsed="false">
      <c r="A15" s="185" t="s">
        <v>231</v>
      </c>
      <c r="B15" s="178" t="n">
        <v>400</v>
      </c>
      <c r="C15" s="179" t="s">
        <v>27</v>
      </c>
      <c r="D15" s="179" t="s">
        <v>29</v>
      </c>
      <c r="E15" s="179" t="s">
        <v>27</v>
      </c>
      <c r="F15" s="179" t="s">
        <v>226</v>
      </c>
      <c r="G15" s="179" t="s">
        <v>23</v>
      </c>
      <c r="H15" s="179" t="s">
        <v>227</v>
      </c>
      <c r="I15" s="179" t="s">
        <v>232</v>
      </c>
      <c r="J15" s="182" t="n">
        <v>729.32974</v>
      </c>
    </row>
    <row r="16" customFormat="false" ht="50.8" hidden="false" customHeight="false" outlineLevel="0" collapsed="false">
      <c r="A16" s="185" t="s">
        <v>233</v>
      </c>
      <c r="B16" s="178" t="n">
        <v>400</v>
      </c>
      <c r="C16" s="179" t="s">
        <v>27</v>
      </c>
      <c r="D16" s="179" t="s">
        <v>29</v>
      </c>
      <c r="E16" s="179" t="s">
        <v>27</v>
      </c>
      <c r="F16" s="179" t="s">
        <v>226</v>
      </c>
      <c r="G16" s="179" t="s">
        <v>23</v>
      </c>
      <c r="H16" s="179" t="s">
        <v>227</v>
      </c>
      <c r="I16" s="179" t="s">
        <v>234</v>
      </c>
      <c r="J16" s="182" t="n">
        <v>220.26</v>
      </c>
    </row>
    <row r="17" customFormat="false" ht="50.8" hidden="false" customHeight="false" outlineLevel="0" collapsed="false">
      <c r="A17" s="181" t="s">
        <v>235</v>
      </c>
      <c r="B17" s="178" t="n">
        <v>400</v>
      </c>
      <c r="C17" s="179" t="s">
        <v>27</v>
      </c>
      <c r="D17" s="179" t="s">
        <v>236</v>
      </c>
      <c r="E17" s="179"/>
      <c r="F17" s="179"/>
      <c r="G17" s="179"/>
      <c r="H17" s="179"/>
      <c r="I17" s="179"/>
      <c r="J17" s="182" t="n">
        <f aca="false">J18</f>
        <v>443.401362</v>
      </c>
    </row>
    <row r="18" customFormat="false" ht="82.55" hidden="false" customHeight="false" outlineLevel="0" collapsed="false">
      <c r="A18" s="172" t="s">
        <v>238</v>
      </c>
      <c r="B18" s="178" t="n">
        <v>400</v>
      </c>
      <c r="C18" s="179" t="s">
        <v>27</v>
      </c>
      <c r="D18" s="179" t="s">
        <v>236</v>
      </c>
      <c r="E18" s="179" t="s">
        <v>27</v>
      </c>
      <c r="F18" s="179" t="s">
        <v>226</v>
      </c>
      <c r="G18" s="179" t="s">
        <v>23</v>
      </c>
      <c r="H18" s="179" t="s">
        <v>239</v>
      </c>
      <c r="I18" s="179"/>
      <c r="J18" s="182" t="n">
        <f aca="false">J19</f>
        <v>443.401362</v>
      </c>
    </row>
    <row r="19" customFormat="false" ht="50.8" hidden="false" customHeight="false" outlineLevel="0" collapsed="false">
      <c r="A19" s="183" t="s">
        <v>228</v>
      </c>
      <c r="B19" s="178" t="n">
        <v>400</v>
      </c>
      <c r="C19" s="179" t="s">
        <v>27</v>
      </c>
      <c r="D19" s="179" t="s">
        <v>236</v>
      </c>
      <c r="E19" s="179" t="s">
        <v>27</v>
      </c>
      <c r="F19" s="179" t="s">
        <v>226</v>
      </c>
      <c r="G19" s="179" t="s">
        <v>23</v>
      </c>
      <c r="H19" s="179" t="s">
        <v>239</v>
      </c>
      <c r="I19" s="179" t="s">
        <v>229</v>
      </c>
      <c r="J19" s="182" t="n">
        <f aca="false">J20</f>
        <v>443.401362</v>
      </c>
    </row>
    <row r="20" customFormat="false" ht="19.35" hidden="false" customHeight="false" outlineLevel="0" collapsed="false">
      <c r="A20" s="184" t="s">
        <v>230</v>
      </c>
      <c r="B20" s="178" t="n">
        <v>400</v>
      </c>
      <c r="C20" s="179" t="s">
        <v>27</v>
      </c>
      <c r="D20" s="179" t="s">
        <v>236</v>
      </c>
      <c r="E20" s="179" t="s">
        <v>27</v>
      </c>
      <c r="F20" s="179" t="s">
        <v>226</v>
      </c>
      <c r="G20" s="179" t="s">
        <v>23</v>
      </c>
      <c r="H20" s="179" t="s">
        <v>239</v>
      </c>
      <c r="I20" s="179" t="s">
        <v>62</v>
      </c>
      <c r="J20" s="182" t="n">
        <f aca="false">J21+J22</f>
        <v>443.401362</v>
      </c>
    </row>
    <row r="21" customFormat="false" ht="19.35" hidden="false" customHeight="false" outlineLevel="0" collapsed="false">
      <c r="A21" s="185" t="s">
        <v>231</v>
      </c>
      <c r="B21" s="178" t="n">
        <v>400</v>
      </c>
      <c r="C21" s="179" t="s">
        <v>27</v>
      </c>
      <c r="D21" s="179" t="s">
        <v>236</v>
      </c>
      <c r="E21" s="179" t="s">
        <v>27</v>
      </c>
      <c r="F21" s="179" t="s">
        <v>226</v>
      </c>
      <c r="G21" s="179" t="s">
        <v>23</v>
      </c>
      <c r="H21" s="179" t="s">
        <v>239</v>
      </c>
      <c r="I21" s="179" t="s">
        <v>232</v>
      </c>
      <c r="J21" s="182" t="n">
        <f aca="false">326.02+326.02*4.46%</f>
        <v>340.560492</v>
      </c>
    </row>
    <row r="22" customFormat="false" ht="50.8" hidden="false" customHeight="false" outlineLevel="0" collapsed="false">
      <c r="A22" s="185" t="s">
        <v>233</v>
      </c>
      <c r="B22" s="178" t="n">
        <v>400</v>
      </c>
      <c r="C22" s="179" t="s">
        <v>27</v>
      </c>
      <c r="D22" s="179" t="s">
        <v>236</v>
      </c>
      <c r="E22" s="179" t="s">
        <v>27</v>
      </c>
      <c r="F22" s="179" t="s">
        <v>226</v>
      </c>
      <c r="G22" s="179" t="s">
        <v>23</v>
      </c>
      <c r="H22" s="179" t="s">
        <v>239</v>
      </c>
      <c r="I22" s="179" t="s">
        <v>234</v>
      </c>
      <c r="J22" s="182" t="n">
        <f aca="false">98.45+98.45*4.46%</f>
        <v>102.84087</v>
      </c>
    </row>
    <row r="23" customFormat="false" ht="19.35" hidden="false" customHeight="false" outlineLevel="0" collapsed="false">
      <c r="A23" s="181" t="s">
        <v>240</v>
      </c>
      <c r="B23" s="178" t="n">
        <v>400</v>
      </c>
      <c r="C23" s="179" t="s">
        <v>27</v>
      </c>
      <c r="D23" s="179" t="s">
        <v>59</v>
      </c>
      <c r="E23" s="179"/>
      <c r="F23" s="179"/>
      <c r="G23" s="179"/>
      <c r="H23" s="179"/>
      <c r="I23" s="179"/>
      <c r="J23" s="182" t="n">
        <f aca="false">J24</f>
        <v>95.77</v>
      </c>
    </row>
    <row r="24" customFormat="false" ht="66.65" hidden="false" customHeight="false" outlineLevel="0" collapsed="false">
      <c r="A24" s="172" t="s">
        <v>241</v>
      </c>
      <c r="B24" s="178" t="n">
        <v>400</v>
      </c>
      <c r="C24" s="179" t="s">
        <v>27</v>
      </c>
      <c r="D24" s="179" t="s">
        <v>59</v>
      </c>
      <c r="E24" s="179" t="s">
        <v>29</v>
      </c>
      <c r="F24" s="179" t="s">
        <v>226</v>
      </c>
      <c r="G24" s="179" t="s">
        <v>23</v>
      </c>
      <c r="H24" s="179" t="s">
        <v>227</v>
      </c>
      <c r="I24" s="179"/>
      <c r="J24" s="182" t="n">
        <f aca="false">J25</f>
        <v>95.77</v>
      </c>
    </row>
    <row r="25" customFormat="false" ht="19.35" hidden="false" customHeight="false" outlineLevel="0" collapsed="false">
      <c r="A25" s="185" t="s">
        <v>243</v>
      </c>
      <c r="B25" s="178" t="n">
        <v>400</v>
      </c>
      <c r="C25" s="179" t="s">
        <v>27</v>
      </c>
      <c r="D25" s="179" t="s">
        <v>59</v>
      </c>
      <c r="E25" s="179" t="s">
        <v>29</v>
      </c>
      <c r="F25" s="179" t="s">
        <v>226</v>
      </c>
      <c r="G25" s="179" t="s">
        <v>23</v>
      </c>
      <c r="H25" s="179" t="s">
        <v>227</v>
      </c>
      <c r="I25" s="179" t="s">
        <v>244</v>
      </c>
      <c r="J25" s="182" t="n">
        <v>95.77</v>
      </c>
    </row>
    <row r="26" customFormat="false" ht="19.35" hidden="false" customHeight="false" outlineLevel="0" collapsed="false">
      <c r="A26" s="181" t="s">
        <v>245</v>
      </c>
      <c r="B26" s="178" t="n">
        <v>400</v>
      </c>
      <c r="C26" s="179" t="s">
        <v>27</v>
      </c>
      <c r="D26" s="179" t="s">
        <v>67</v>
      </c>
      <c r="E26" s="179"/>
      <c r="F26" s="179"/>
      <c r="G26" s="179"/>
      <c r="H26" s="179"/>
      <c r="I26" s="179"/>
      <c r="J26" s="182" t="n">
        <f aca="false">J27</f>
        <v>9332.31</v>
      </c>
    </row>
    <row r="27" customFormat="false" ht="66.65" hidden="false" customHeight="false" outlineLevel="0" collapsed="false">
      <c r="A27" s="172" t="s">
        <v>246</v>
      </c>
      <c r="B27" s="178" t="n">
        <v>400</v>
      </c>
      <c r="C27" s="179" t="s">
        <v>27</v>
      </c>
      <c r="D27" s="179" t="s">
        <v>67</v>
      </c>
      <c r="E27" s="179" t="s">
        <v>27</v>
      </c>
      <c r="F27" s="179" t="s">
        <v>226</v>
      </c>
      <c r="G27" s="179" t="s">
        <v>23</v>
      </c>
      <c r="H27" s="179" t="s">
        <v>247</v>
      </c>
      <c r="I27" s="179"/>
      <c r="J27" s="182" t="n">
        <f aca="false">J28+J33+J36</f>
        <v>9332.31</v>
      </c>
    </row>
    <row r="28" customFormat="false" ht="50.8" hidden="false" customHeight="false" outlineLevel="0" collapsed="false">
      <c r="A28" s="183" t="s">
        <v>228</v>
      </c>
      <c r="B28" s="178" t="n">
        <v>400</v>
      </c>
      <c r="C28" s="179" t="s">
        <v>27</v>
      </c>
      <c r="D28" s="179" t="s">
        <v>67</v>
      </c>
      <c r="E28" s="179" t="s">
        <v>27</v>
      </c>
      <c r="F28" s="179" t="s">
        <v>226</v>
      </c>
      <c r="G28" s="179" t="s">
        <v>23</v>
      </c>
      <c r="H28" s="179" t="s">
        <v>247</v>
      </c>
      <c r="I28" s="179" t="s">
        <v>229</v>
      </c>
      <c r="J28" s="182" t="n">
        <f aca="false">J29</f>
        <v>3157.31</v>
      </c>
    </row>
    <row r="29" customFormat="false" ht="19.35" hidden="false" customHeight="false" outlineLevel="0" collapsed="false">
      <c r="A29" s="184" t="s">
        <v>230</v>
      </c>
      <c r="B29" s="178" t="n">
        <v>400</v>
      </c>
      <c r="C29" s="179" t="s">
        <v>27</v>
      </c>
      <c r="D29" s="179" t="s">
        <v>67</v>
      </c>
      <c r="E29" s="179" t="s">
        <v>27</v>
      </c>
      <c r="F29" s="179" t="s">
        <v>226</v>
      </c>
      <c r="G29" s="179" t="s">
        <v>23</v>
      </c>
      <c r="H29" s="179" t="s">
        <v>247</v>
      </c>
      <c r="I29" s="179" t="s">
        <v>62</v>
      </c>
      <c r="J29" s="182" t="n">
        <f aca="false">J30+J31+J32</f>
        <v>3157.31</v>
      </c>
    </row>
    <row r="30" customFormat="false" ht="19.35" hidden="false" customHeight="false" outlineLevel="0" collapsed="false">
      <c r="A30" s="185" t="s">
        <v>231</v>
      </c>
      <c r="B30" s="178" t="n">
        <v>400</v>
      </c>
      <c r="C30" s="179" t="s">
        <v>27</v>
      </c>
      <c r="D30" s="179" t="s">
        <v>67</v>
      </c>
      <c r="E30" s="179" t="s">
        <v>27</v>
      </c>
      <c r="F30" s="179" t="s">
        <v>226</v>
      </c>
      <c r="G30" s="179" t="s">
        <v>23</v>
      </c>
      <c r="H30" s="179" t="s">
        <v>247</v>
      </c>
      <c r="I30" s="179" t="s">
        <v>232</v>
      </c>
      <c r="J30" s="182" t="n">
        <v>2401.93</v>
      </c>
    </row>
    <row r="31" customFormat="false" ht="50.8" hidden="false" customHeight="false" outlineLevel="0" collapsed="false">
      <c r="A31" s="185" t="s">
        <v>248</v>
      </c>
      <c r="B31" s="178" t="n">
        <v>400</v>
      </c>
      <c r="C31" s="179" t="s">
        <v>27</v>
      </c>
      <c r="D31" s="179" t="s">
        <v>67</v>
      </c>
      <c r="E31" s="179" t="s">
        <v>27</v>
      </c>
      <c r="F31" s="179" t="s">
        <v>226</v>
      </c>
      <c r="G31" s="179" t="s">
        <v>23</v>
      </c>
      <c r="H31" s="179" t="s">
        <v>247</v>
      </c>
      <c r="I31" s="179" t="s">
        <v>87</v>
      </c>
      <c r="J31" s="182" t="n">
        <f aca="false">50-20</f>
        <v>30</v>
      </c>
    </row>
    <row r="32" customFormat="false" ht="50.8" hidden="false" customHeight="false" outlineLevel="0" collapsed="false">
      <c r="A32" s="185" t="s">
        <v>233</v>
      </c>
      <c r="B32" s="178" t="n">
        <v>400</v>
      </c>
      <c r="C32" s="179" t="s">
        <v>27</v>
      </c>
      <c r="D32" s="179" t="s">
        <v>67</v>
      </c>
      <c r="E32" s="179" t="s">
        <v>27</v>
      </c>
      <c r="F32" s="179" t="s">
        <v>226</v>
      </c>
      <c r="G32" s="179" t="s">
        <v>23</v>
      </c>
      <c r="H32" s="179" t="s">
        <v>247</v>
      </c>
      <c r="I32" s="179" t="s">
        <v>234</v>
      </c>
      <c r="J32" s="182" t="n">
        <v>725.38</v>
      </c>
    </row>
    <row r="33" customFormat="false" ht="19.35" hidden="false" customHeight="false" outlineLevel="0" collapsed="false">
      <c r="A33" s="183" t="s">
        <v>249</v>
      </c>
      <c r="B33" s="178" t="n">
        <v>400</v>
      </c>
      <c r="C33" s="179" t="s">
        <v>27</v>
      </c>
      <c r="D33" s="179" t="s">
        <v>67</v>
      </c>
      <c r="E33" s="179" t="s">
        <v>27</v>
      </c>
      <c r="F33" s="179" t="s">
        <v>226</v>
      </c>
      <c r="G33" s="179" t="s">
        <v>23</v>
      </c>
      <c r="H33" s="179" t="s">
        <v>247</v>
      </c>
      <c r="I33" s="179" t="s">
        <v>250</v>
      </c>
      <c r="J33" s="182" t="n">
        <f aca="false">J34</f>
        <v>4835</v>
      </c>
    </row>
    <row r="34" customFormat="false" ht="34.9" hidden="false" customHeight="false" outlineLevel="0" collapsed="false">
      <c r="A34" s="184" t="s">
        <v>251</v>
      </c>
      <c r="B34" s="178" t="n">
        <v>400</v>
      </c>
      <c r="C34" s="179" t="s">
        <v>27</v>
      </c>
      <c r="D34" s="179" t="s">
        <v>67</v>
      </c>
      <c r="E34" s="179" t="s">
        <v>27</v>
      </c>
      <c r="F34" s="179" t="s">
        <v>226</v>
      </c>
      <c r="G34" s="179" t="s">
        <v>23</v>
      </c>
      <c r="H34" s="179" t="s">
        <v>247</v>
      </c>
      <c r="I34" s="179" t="s">
        <v>252</v>
      </c>
      <c r="J34" s="182" t="n">
        <f aca="false">J35</f>
        <v>4835</v>
      </c>
    </row>
    <row r="35" customFormat="false" ht="19.35" hidden="false" customHeight="false" outlineLevel="0" collapsed="false">
      <c r="A35" s="185" t="s">
        <v>253</v>
      </c>
      <c r="B35" s="178" t="n">
        <v>400</v>
      </c>
      <c r="C35" s="179" t="s">
        <v>27</v>
      </c>
      <c r="D35" s="179" t="s">
        <v>67</v>
      </c>
      <c r="E35" s="179" t="s">
        <v>27</v>
      </c>
      <c r="F35" s="179" t="s">
        <v>226</v>
      </c>
      <c r="G35" s="179" t="s">
        <v>23</v>
      </c>
      <c r="H35" s="179" t="s">
        <v>247</v>
      </c>
      <c r="I35" s="179" t="s">
        <v>254</v>
      </c>
      <c r="J35" s="182" t="n">
        <v>4835</v>
      </c>
    </row>
    <row r="36" customFormat="false" ht="19.35" hidden="false" customHeight="false" outlineLevel="0" collapsed="false">
      <c r="A36" s="183" t="s">
        <v>255</v>
      </c>
      <c r="B36" s="178" t="n">
        <v>400</v>
      </c>
      <c r="C36" s="179" t="s">
        <v>27</v>
      </c>
      <c r="D36" s="179" t="s">
        <v>67</v>
      </c>
      <c r="E36" s="179" t="s">
        <v>27</v>
      </c>
      <c r="F36" s="179" t="s">
        <v>226</v>
      </c>
      <c r="G36" s="179" t="s">
        <v>23</v>
      </c>
      <c r="H36" s="179" t="s">
        <v>247</v>
      </c>
      <c r="I36" s="179" t="s">
        <v>256</v>
      </c>
      <c r="J36" s="182" t="n">
        <f aca="false">J37+J39</f>
        <v>1340</v>
      </c>
    </row>
    <row r="37" customFormat="false" ht="19.35" hidden="false" customHeight="false" outlineLevel="0" collapsed="false">
      <c r="A37" s="184" t="s">
        <v>257</v>
      </c>
      <c r="B37" s="178" t="n">
        <v>400</v>
      </c>
      <c r="C37" s="179" t="s">
        <v>27</v>
      </c>
      <c r="D37" s="179" t="s">
        <v>67</v>
      </c>
      <c r="E37" s="179" t="s">
        <v>27</v>
      </c>
      <c r="F37" s="179" t="s">
        <v>226</v>
      </c>
      <c r="G37" s="179" t="s">
        <v>23</v>
      </c>
      <c r="H37" s="179" t="s">
        <v>247</v>
      </c>
      <c r="I37" s="179" t="s">
        <v>258</v>
      </c>
      <c r="J37" s="182" t="n">
        <f aca="false">J38</f>
        <v>70</v>
      </c>
    </row>
    <row r="38" customFormat="false" ht="34.9" hidden="false" customHeight="false" outlineLevel="0" collapsed="false">
      <c r="A38" s="185" t="s">
        <v>260</v>
      </c>
      <c r="B38" s="178" t="n">
        <v>400</v>
      </c>
      <c r="C38" s="179" t="s">
        <v>27</v>
      </c>
      <c r="D38" s="179" t="s">
        <v>67</v>
      </c>
      <c r="E38" s="179" t="s">
        <v>27</v>
      </c>
      <c r="F38" s="179" t="s">
        <v>226</v>
      </c>
      <c r="G38" s="179" t="s">
        <v>23</v>
      </c>
      <c r="H38" s="179" t="s">
        <v>247</v>
      </c>
      <c r="I38" s="179" t="s">
        <v>261</v>
      </c>
      <c r="J38" s="182" t="n">
        <f aca="false">120-50</f>
        <v>70</v>
      </c>
    </row>
    <row r="39" customFormat="false" ht="19.35" hidden="false" customHeight="false" outlineLevel="0" collapsed="false">
      <c r="A39" s="184" t="s">
        <v>262</v>
      </c>
      <c r="B39" s="178" t="n">
        <v>400</v>
      </c>
      <c r="C39" s="179" t="s">
        <v>27</v>
      </c>
      <c r="D39" s="179" t="s">
        <v>67</v>
      </c>
      <c r="E39" s="179" t="s">
        <v>27</v>
      </c>
      <c r="F39" s="179" t="s">
        <v>226</v>
      </c>
      <c r="G39" s="179" t="s">
        <v>23</v>
      </c>
      <c r="H39" s="179" t="s">
        <v>247</v>
      </c>
      <c r="I39" s="179" t="s">
        <v>263</v>
      </c>
      <c r="J39" s="182" t="n">
        <f aca="false">J40+J41+J42</f>
        <v>1270</v>
      </c>
    </row>
    <row r="40" customFormat="false" ht="19.35" hidden="false" customHeight="false" outlineLevel="0" collapsed="false">
      <c r="A40" s="185" t="s">
        <v>264</v>
      </c>
      <c r="B40" s="178" t="n">
        <v>400</v>
      </c>
      <c r="C40" s="179" t="s">
        <v>27</v>
      </c>
      <c r="D40" s="179" t="s">
        <v>67</v>
      </c>
      <c r="E40" s="179" t="s">
        <v>27</v>
      </c>
      <c r="F40" s="179" t="s">
        <v>226</v>
      </c>
      <c r="G40" s="179" t="s">
        <v>23</v>
      </c>
      <c r="H40" s="179" t="s">
        <v>247</v>
      </c>
      <c r="I40" s="179" t="s">
        <v>265</v>
      </c>
      <c r="J40" s="182" t="n">
        <v>1100</v>
      </c>
    </row>
    <row r="41" customFormat="false" ht="19.35" hidden="false" customHeight="false" outlineLevel="0" collapsed="false">
      <c r="A41" s="185" t="s">
        <v>266</v>
      </c>
      <c r="B41" s="178" t="n">
        <v>400</v>
      </c>
      <c r="C41" s="179" t="s">
        <v>27</v>
      </c>
      <c r="D41" s="179" t="s">
        <v>67</v>
      </c>
      <c r="E41" s="179" t="s">
        <v>27</v>
      </c>
      <c r="F41" s="179" t="s">
        <v>226</v>
      </c>
      <c r="G41" s="179" t="s">
        <v>23</v>
      </c>
      <c r="H41" s="179" t="s">
        <v>247</v>
      </c>
      <c r="I41" s="179" t="s">
        <v>267</v>
      </c>
      <c r="J41" s="182" t="n">
        <f aca="false">40+50</f>
        <v>90</v>
      </c>
    </row>
    <row r="42" customFormat="false" ht="19.35" hidden="false" customHeight="false" outlineLevel="0" collapsed="false">
      <c r="A42" s="185" t="s">
        <v>268</v>
      </c>
      <c r="B42" s="178" t="n">
        <v>400</v>
      </c>
      <c r="C42" s="179" t="s">
        <v>27</v>
      </c>
      <c r="D42" s="179" t="s">
        <v>67</v>
      </c>
      <c r="E42" s="179" t="s">
        <v>27</v>
      </c>
      <c r="F42" s="179" t="s">
        <v>226</v>
      </c>
      <c r="G42" s="179" t="s">
        <v>23</v>
      </c>
      <c r="H42" s="179" t="s">
        <v>247</v>
      </c>
      <c r="I42" s="179" t="s">
        <v>269</v>
      </c>
      <c r="J42" s="182" t="n">
        <v>80</v>
      </c>
    </row>
    <row r="43" customFormat="false" ht="19.35" hidden="false" customHeight="false" outlineLevel="0" collapsed="false">
      <c r="A43" s="177" t="s">
        <v>270</v>
      </c>
      <c r="B43" s="178" t="n">
        <v>400</v>
      </c>
      <c r="C43" s="179" t="s">
        <v>29</v>
      </c>
      <c r="D43" s="179" t="s">
        <v>23</v>
      </c>
      <c r="E43" s="179"/>
      <c r="F43" s="179"/>
      <c r="G43" s="179"/>
      <c r="H43" s="179"/>
      <c r="I43" s="179"/>
      <c r="J43" s="180" t="n">
        <f aca="false">J44</f>
        <v>405.208</v>
      </c>
    </row>
    <row r="44" customFormat="false" ht="19.35" hidden="false" customHeight="false" outlineLevel="0" collapsed="false">
      <c r="A44" s="181" t="s">
        <v>272</v>
      </c>
      <c r="B44" s="178" t="n">
        <v>400</v>
      </c>
      <c r="C44" s="179" t="s">
        <v>29</v>
      </c>
      <c r="D44" s="179" t="s">
        <v>41</v>
      </c>
      <c r="E44" s="179"/>
      <c r="F44" s="179"/>
      <c r="G44" s="179"/>
      <c r="H44" s="179"/>
      <c r="I44" s="179"/>
      <c r="J44" s="182" t="n">
        <f aca="false">J45</f>
        <v>405.208</v>
      </c>
    </row>
    <row r="45" customFormat="false" ht="66.65" hidden="false" customHeight="false" outlineLevel="0" collapsed="false">
      <c r="A45" s="172" t="s">
        <v>273</v>
      </c>
      <c r="B45" s="178" t="n">
        <v>400</v>
      </c>
      <c r="C45" s="179" t="s">
        <v>29</v>
      </c>
      <c r="D45" s="179" t="s">
        <v>41</v>
      </c>
      <c r="E45" s="179" t="s">
        <v>274</v>
      </c>
      <c r="F45" s="179" t="s">
        <v>226</v>
      </c>
      <c r="G45" s="179" t="s">
        <v>23</v>
      </c>
      <c r="H45" s="179" t="s">
        <v>275</v>
      </c>
      <c r="I45" s="179"/>
      <c r="J45" s="182" t="n">
        <f aca="false">J46+J50</f>
        <v>405.208</v>
      </c>
    </row>
    <row r="46" customFormat="false" ht="50.8" hidden="false" customHeight="false" outlineLevel="0" collapsed="false">
      <c r="A46" s="183" t="s">
        <v>228</v>
      </c>
      <c r="B46" s="178" t="n">
        <v>400</v>
      </c>
      <c r="C46" s="179" t="s">
        <v>29</v>
      </c>
      <c r="D46" s="179" t="s">
        <v>41</v>
      </c>
      <c r="E46" s="179" t="s">
        <v>274</v>
      </c>
      <c r="F46" s="179" t="s">
        <v>226</v>
      </c>
      <c r="G46" s="179" t="s">
        <v>23</v>
      </c>
      <c r="H46" s="179" t="s">
        <v>275</v>
      </c>
      <c r="I46" s="179" t="s">
        <v>229</v>
      </c>
      <c r="J46" s="182" t="n">
        <f aca="false">J47</f>
        <v>379.038</v>
      </c>
    </row>
    <row r="47" customFormat="false" ht="19.35" hidden="false" customHeight="false" outlineLevel="0" collapsed="false">
      <c r="A47" s="184" t="s">
        <v>230</v>
      </c>
      <c r="B47" s="178" t="n">
        <v>400</v>
      </c>
      <c r="C47" s="179" t="s">
        <v>29</v>
      </c>
      <c r="D47" s="179" t="s">
        <v>41</v>
      </c>
      <c r="E47" s="179" t="s">
        <v>274</v>
      </c>
      <c r="F47" s="179" t="s">
        <v>226</v>
      </c>
      <c r="G47" s="179" t="s">
        <v>23</v>
      </c>
      <c r="H47" s="179" t="s">
        <v>275</v>
      </c>
      <c r="I47" s="179" t="s">
        <v>62</v>
      </c>
      <c r="J47" s="182" t="n">
        <f aca="false">J48+J49</f>
        <v>379.038</v>
      </c>
    </row>
    <row r="48" customFormat="false" ht="19.35" hidden="false" customHeight="false" outlineLevel="0" collapsed="false">
      <c r="A48" s="185" t="s">
        <v>231</v>
      </c>
      <c r="B48" s="178" t="n">
        <v>400</v>
      </c>
      <c r="C48" s="179" t="s">
        <v>29</v>
      </c>
      <c r="D48" s="179" t="s">
        <v>41</v>
      </c>
      <c r="E48" s="179" t="s">
        <v>274</v>
      </c>
      <c r="F48" s="179" t="s">
        <v>226</v>
      </c>
      <c r="G48" s="179" t="s">
        <v>23</v>
      </c>
      <c r="H48" s="179" t="s">
        <v>275</v>
      </c>
      <c r="I48" s="179" t="s">
        <v>232</v>
      </c>
      <c r="J48" s="182" t="n">
        <v>291.11981</v>
      </c>
    </row>
    <row r="49" customFormat="false" ht="50.8" hidden="false" customHeight="false" outlineLevel="0" collapsed="false">
      <c r="A49" s="185" t="s">
        <v>233</v>
      </c>
      <c r="B49" s="178" t="n">
        <v>400</v>
      </c>
      <c r="C49" s="179" t="s">
        <v>29</v>
      </c>
      <c r="D49" s="179" t="s">
        <v>41</v>
      </c>
      <c r="E49" s="179" t="s">
        <v>274</v>
      </c>
      <c r="F49" s="179" t="s">
        <v>226</v>
      </c>
      <c r="G49" s="179" t="s">
        <v>23</v>
      </c>
      <c r="H49" s="179" t="s">
        <v>275</v>
      </c>
      <c r="I49" s="179" t="s">
        <v>234</v>
      </c>
      <c r="J49" s="182" t="n">
        <v>87.91819</v>
      </c>
    </row>
    <row r="50" customFormat="false" ht="19.35" hidden="false" customHeight="false" outlineLevel="0" collapsed="false">
      <c r="A50" s="183" t="s">
        <v>249</v>
      </c>
      <c r="B50" s="178" t="n">
        <v>400</v>
      </c>
      <c r="C50" s="179" t="s">
        <v>29</v>
      </c>
      <c r="D50" s="179" t="s">
        <v>41</v>
      </c>
      <c r="E50" s="179" t="s">
        <v>274</v>
      </c>
      <c r="F50" s="179" t="s">
        <v>226</v>
      </c>
      <c r="G50" s="179" t="s">
        <v>23</v>
      </c>
      <c r="H50" s="179" t="s">
        <v>275</v>
      </c>
      <c r="I50" s="179" t="s">
        <v>250</v>
      </c>
      <c r="J50" s="182" t="n">
        <f aca="false">J51</f>
        <v>26.17</v>
      </c>
    </row>
    <row r="51" customFormat="false" ht="34.9" hidden="false" customHeight="false" outlineLevel="0" collapsed="false">
      <c r="A51" s="184" t="s">
        <v>251</v>
      </c>
      <c r="B51" s="178" t="n">
        <v>400</v>
      </c>
      <c r="C51" s="179" t="s">
        <v>29</v>
      </c>
      <c r="D51" s="179" t="s">
        <v>41</v>
      </c>
      <c r="E51" s="179" t="s">
        <v>274</v>
      </c>
      <c r="F51" s="179" t="s">
        <v>226</v>
      </c>
      <c r="G51" s="179" t="s">
        <v>23</v>
      </c>
      <c r="H51" s="179" t="s">
        <v>275</v>
      </c>
      <c r="I51" s="179" t="s">
        <v>252</v>
      </c>
      <c r="J51" s="182" t="n">
        <f aca="false">J52</f>
        <v>26.17</v>
      </c>
    </row>
    <row r="52" customFormat="false" ht="19.35" hidden="false" customHeight="false" outlineLevel="0" collapsed="false">
      <c r="A52" s="185" t="s">
        <v>253</v>
      </c>
      <c r="B52" s="178" t="n">
        <v>400</v>
      </c>
      <c r="C52" s="179" t="s">
        <v>29</v>
      </c>
      <c r="D52" s="179" t="s">
        <v>41</v>
      </c>
      <c r="E52" s="179" t="s">
        <v>274</v>
      </c>
      <c r="F52" s="179" t="s">
        <v>226</v>
      </c>
      <c r="G52" s="179" t="s">
        <v>23</v>
      </c>
      <c r="H52" s="179" t="s">
        <v>275</v>
      </c>
      <c r="I52" s="179" t="s">
        <v>254</v>
      </c>
      <c r="J52" s="182" t="n">
        <v>26.17</v>
      </c>
    </row>
    <row r="53" customFormat="false" ht="34.9" hidden="false" customHeight="false" outlineLevel="0" collapsed="false">
      <c r="A53" s="177" t="s">
        <v>276</v>
      </c>
      <c r="B53" s="178" t="n">
        <v>400</v>
      </c>
      <c r="C53" s="179" t="s">
        <v>41</v>
      </c>
      <c r="D53" s="179" t="s">
        <v>23</v>
      </c>
      <c r="E53" s="179"/>
      <c r="F53" s="179"/>
      <c r="G53" s="179"/>
      <c r="H53" s="179"/>
      <c r="I53" s="179"/>
      <c r="J53" s="180" t="n">
        <f aca="false">J54+J59</f>
        <v>79</v>
      </c>
    </row>
    <row r="54" customFormat="false" ht="19.35" hidden="false" customHeight="false" outlineLevel="0" collapsed="false">
      <c r="A54" s="181" t="s">
        <v>277</v>
      </c>
      <c r="B54" s="178" t="n">
        <v>400</v>
      </c>
      <c r="C54" s="179" t="s">
        <v>41</v>
      </c>
      <c r="D54" s="179" t="s">
        <v>48</v>
      </c>
      <c r="E54" s="179"/>
      <c r="F54" s="179"/>
      <c r="G54" s="179"/>
      <c r="H54" s="179"/>
      <c r="I54" s="179"/>
      <c r="J54" s="182" t="n">
        <f aca="false">J55</f>
        <v>30</v>
      </c>
    </row>
    <row r="55" customFormat="false" ht="66.65" hidden="false" customHeight="false" outlineLevel="0" collapsed="false">
      <c r="A55" s="172" t="s">
        <v>278</v>
      </c>
      <c r="B55" s="178" t="n">
        <v>400</v>
      </c>
      <c r="C55" s="179" t="s">
        <v>41</v>
      </c>
      <c r="D55" s="179" t="s">
        <v>48</v>
      </c>
      <c r="E55" s="179" t="s">
        <v>41</v>
      </c>
      <c r="F55" s="179" t="s">
        <v>226</v>
      </c>
      <c r="G55" s="179" t="s">
        <v>23</v>
      </c>
      <c r="H55" s="179" t="s">
        <v>227</v>
      </c>
      <c r="I55" s="179"/>
      <c r="J55" s="182" t="n">
        <f aca="false">J56</f>
        <v>30</v>
      </c>
    </row>
    <row r="56" customFormat="false" ht="19.35" hidden="false" customHeight="false" outlineLevel="0" collapsed="false">
      <c r="A56" s="183" t="s">
        <v>249</v>
      </c>
      <c r="B56" s="178" t="n">
        <v>400</v>
      </c>
      <c r="C56" s="179" t="s">
        <v>41</v>
      </c>
      <c r="D56" s="179" t="s">
        <v>48</v>
      </c>
      <c r="E56" s="179" t="s">
        <v>41</v>
      </c>
      <c r="F56" s="179" t="s">
        <v>226</v>
      </c>
      <c r="G56" s="179" t="s">
        <v>23</v>
      </c>
      <c r="H56" s="179" t="s">
        <v>227</v>
      </c>
      <c r="I56" s="179" t="s">
        <v>250</v>
      </c>
      <c r="J56" s="182" t="n">
        <f aca="false">J57</f>
        <v>30</v>
      </c>
    </row>
    <row r="57" customFormat="false" ht="34.9" hidden="false" customHeight="false" outlineLevel="0" collapsed="false">
      <c r="A57" s="184" t="s">
        <v>251</v>
      </c>
      <c r="B57" s="178" t="n">
        <v>400</v>
      </c>
      <c r="C57" s="179" t="s">
        <v>41</v>
      </c>
      <c r="D57" s="179" t="s">
        <v>48</v>
      </c>
      <c r="E57" s="179" t="s">
        <v>41</v>
      </c>
      <c r="F57" s="179" t="s">
        <v>226</v>
      </c>
      <c r="G57" s="179" t="s">
        <v>23</v>
      </c>
      <c r="H57" s="179" t="s">
        <v>227</v>
      </c>
      <c r="I57" s="179" t="s">
        <v>252</v>
      </c>
      <c r="J57" s="182" t="n">
        <f aca="false">J58</f>
        <v>30</v>
      </c>
    </row>
    <row r="58" customFormat="false" ht="19.35" hidden="false" customHeight="false" outlineLevel="0" collapsed="false">
      <c r="A58" s="185" t="s">
        <v>253</v>
      </c>
      <c r="B58" s="178" t="n">
        <v>400</v>
      </c>
      <c r="C58" s="179" t="s">
        <v>41</v>
      </c>
      <c r="D58" s="179" t="s">
        <v>48</v>
      </c>
      <c r="E58" s="179" t="s">
        <v>41</v>
      </c>
      <c r="F58" s="179" t="s">
        <v>226</v>
      </c>
      <c r="G58" s="179" t="s">
        <v>23</v>
      </c>
      <c r="H58" s="179" t="s">
        <v>227</v>
      </c>
      <c r="I58" s="179" t="s">
        <v>254</v>
      </c>
      <c r="J58" s="182" t="n">
        <v>30</v>
      </c>
    </row>
    <row r="59" customFormat="false" ht="34.9" hidden="false" customHeight="false" outlineLevel="0" collapsed="false">
      <c r="A59" s="181" t="s">
        <v>279</v>
      </c>
      <c r="B59" s="178" t="n">
        <v>400</v>
      </c>
      <c r="C59" s="179" t="s">
        <v>41</v>
      </c>
      <c r="D59" s="179" t="s">
        <v>75</v>
      </c>
      <c r="E59" s="179"/>
      <c r="F59" s="179"/>
      <c r="G59" s="179"/>
      <c r="H59" s="179"/>
      <c r="I59" s="179"/>
      <c r="J59" s="182" t="n">
        <f aca="false">J60+J64+J68</f>
        <v>49</v>
      </c>
    </row>
    <row r="60" customFormat="false" ht="82.55" hidden="false" customHeight="false" outlineLevel="0" collapsed="false">
      <c r="A60" s="172" t="s">
        <v>281</v>
      </c>
      <c r="B60" s="178" t="n">
        <v>400</v>
      </c>
      <c r="C60" s="179" t="s">
        <v>41</v>
      </c>
      <c r="D60" s="179" t="s">
        <v>75</v>
      </c>
      <c r="E60" s="179" t="s">
        <v>41</v>
      </c>
      <c r="F60" s="179" t="s">
        <v>226</v>
      </c>
      <c r="G60" s="179" t="s">
        <v>23</v>
      </c>
      <c r="H60" s="179" t="s">
        <v>239</v>
      </c>
      <c r="I60" s="179"/>
      <c r="J60" s="182" t="n">
        <f aca="false">J61</f>
        <v>1.5</v>
      </c>
    </row>
    <row r="61" customFormat="false" ht="19.35" hidden="false" customHeight="false" outlineLevel="0" collapsed="false">
      <c r="A61" s="183" t="s">
        <v>249</v>
      </c>
      <c r="B61" s="178" t="n">
        <v>400</v>
      </c>
      <c r="C61" s="179" t="s">
        <v>41</v>
      </c>
      <c r="D61" s="179" t="s">
        <v>75</v>
      </c>
      <c r="E61" s="179" t="s">
        <v>41</v>
      </c>
      <c r="F61" s="179" t="s">
        <v>226</v>
      </c>
      <c r="G61" s="179" t="s">
        <v>23</v>
      </c>
      <c r="H61" s="179" t="s">
        <v>239</v>
      </c>
      <c r="I61" s="179" t="s">
        <v>250</v>
      </c>
      <c r="J61" s="182" t="n">
        <f aca="false">J62</f>
        <v>1.5</v>
      </c>
    </row>
    <row r="62" customFormat="false" ht="34.9" hidden="false" customHeight="false" outlineLevel="0" collapsed="false">
      <c r="A62" s="184" t="s">
        <v>251</v>
      </c>
      <c r="B62" s="178" t="n">
        <v>400</v>
      </c>
      <c r="C62" s="179" t="s">
        <v>41</v>
      </c>
      <c r="D62" s="179" t="s">
        <v>75</v>
      </c>
      <c r="E62" s="179" t="s">
        <v>41</v>
      </c>
      <c r="F62" s="179" t="s">
        <v>226</v>
      </c>
      <c r="G62" s="179" t="s">
        <v>23</v>
      </c>
      <c r="H62" s="179" t="s">
        <v>239</v>
      </c>
      <c r="I62" s="179" t="s">
        <v>252</v>
      </c>
      <c r="J62" s="182" t="n">
        <f aca="false">J63</f>
        <v>1.5</v>
      </c>
    </row>
    <row r="63" customFormat="false" ht="19.35" hidden="false" customHeight="false" outlineLevel="0" collapsed="false">
      <c r="A63" s="185" t="s">
        <v>253</v>
      </c>
      <c r="B63" s="178" t="n">
        <v>400</v>
      </c>
      <c r="C63" s="179" t="s">
        <v>41</v>
      </c>
      <c r="D63" s="179" t="s">
        <v>75</v>
      </c>
      <c r="E63" s="179" t="s">
        <v>41</v>
      </c>
      <c r="F63" s="179" t="s">
        <v>226</v>
      </c>
      <c r="G63" s="179" t="s">
        <v>23</v>
      </c>
      <c r="H63" s="179" t="s">
        <v>239</v>
      </c>
      <c r="I63" s="179" t="s">
        <v>254</v>
      </c>
      <c r="J63" s="182" t="n">
        <v>1.5</v>
      </c>
    </row>
    <row r="64" customFormat="false" ht="66.65" hidden="false" customHeight="false" outlineLevel="0" collapsed="false">
      <c r="A64" s="172" t="s">
        <v>283</v>
      </c>
      <c r="B64" s="178" t="n">
        <v>400</v>
      </c>
      <c r="C64" s="179" t="s">
        <v>41</v>
      </c>
      <c r="D64" s="179" t="s">
        <v>75</v>
      </c>
      <c r="E64" s="179" t="s">
        <v>41</v>
      </c>
      <c r="F64" s="179" t="s">
        <v>226</v>
      </c>
      <c r="G64" s="179" t="s">
        <v>23</v>
      </c>
      <c r="H64" s="179" t="s">
        <v>247</v>
      </c>
      <c r="I64" s="179"/>
      <c r="J64" s="182" t="n">
        <f aca="false">J65</f>
        <v>1.5</v>
      </c>
    </row>
    <row r="65" customFormat="false" ht="19.35" hidden="false" customHeight="false" outlineLevel="0" collapsed="false">
      <c r="A65" s="183" t="s">
        <v>284</v>
      </c>
      <c r="B65" s="178" t="n">
        <v>400</v>
      </c>
      <c r="C65" s="179" t="s">
        <v>41</v>
      </c>
      <c r="D65" s="179" t="s">
        <v>75</v>
      </c>
      <c r="E65" s="179" t="s">
        <v>41</v>
      </c>
      <c r="F65" s="179" t="s">
        <v>226</v>
      </c>
      <c r="G65" s="179" t="s">
        <v>23</v>
      </c>
      <c r="H65" s="179" t="s">
        <v>247</v>
      </c>
      <c r="I65" s="179" t="s">
        <v>250</v>
      </c>
      <c r="J65" s="182" t="n">
        <f aca="false">J66</f>
        <v>1.5</v>
      </c>
    </row>
    <row r="66" customFormat="false" ht="34.9" hidden="false" customHeight="false" outlineLevel="0" collapsed="false">
      <c r="A66" s="184" t="s">
        <v>251</v>
      </c>
      <c r="B66" s="178" t="n">
        <v>400</v>
      </c>
      <c r="C66" s="179" t="s">
        <v>41</v>
      </c>
      <c r="D66" s="179" t="s">
        <v>75</v>
      </c>
      <c r="E66" s="179" t="s">
        <v>41</v>
      </c>
      <c r="F66" s="179" t="s">
        <v>226</v>
      </c>
      <c r="G66" s="179" t="s">
        <v>23</v>
      </c>
      <c r="H66" s="179" t="s">
        <v>247</v>
      </c>
      <c r="I66" s="179" t="s">
        <v>252</v>
      </c>
      <c r="J66" s="182" t="n">
        <f aca="false">J67</f>
        <v>1.5</v>
      </c>
    </row>
    <row r="67" customFormat="false" ht="19.35" hidden="false" customHeight="false" outlineLevel="0" collapsed="false">
      <c r="A67" s="185" t="s">
        <v>253</v>
      </c>
      <c r="B67" s="178" t="n">
        <v>400</v>
      </c>
      <c r="C67" s="179" t="s">
        <v>41</v>
      </c>
      <c r="D67" s="179" t="s">
        <v>75</v>
      </c>
      <c r="E67" s="179" t="s">
        <v>41</v>
      </c>
      <c r="F67" s="179" t="s">
        <v>226</v>
      </c>
      <c r="G67" s="179" t="s">
        <v>23</v>
      </c>
      <c r="H67" s="179" t="s">
        <v>247</v>
      </c>
      <c r="I67" s="179" t="s">
        <v>254</v>
      </c>
      <c r="J67" s="182" t="n">
        <v>1.5</v>
      </c>
    </row>
    <row r="68" customFormat="false" ht="66.65" hidden="false" customHeight="false" outlineLevel="0" collapsed="false">
      <c r="A68" s="172" t="s">
        <v>285</v>
      </c>
      <c r="B68" s="178" t="n">
        <v>400</v>
      </c>
      <c r="C68" s="179" t="s">
        <v>41</v>
      </c>
      <c r="D68" s="179" t="s">
        <v>75</v>
      </c>
      <c r="E68" s="179" t="s">
        <v>41</v>
      </c>
      <c r="F68" s="179" t="s">
        <v>226</v>
      </c>
      <c r="G68" s="179" t="s">
        <v>23</v>
      </c>
      <c r="H68" s="179" t="s">
        <v>286</v>
      </c>
      <c r="I68" s="179"/>
      <c r="J68" s="182" t="n">
        <f aca="false">J69</f>
        <v>46</v>
      </c>
    </row>
    <row r="69" customFormat="false" ht="50.8" hidden="false" customHeight="false" outlineLevel="0" collapsed="false">
      <c r="A69" s="183" t="s">
        <v>228</v>
      </c>
      <c r="B69" s="178" t="n">
        <v>400</v>
      </c>
      <c r="C69" s="179" t="s">
        <v>41</v>
      </c>
      <c r="D69" s="179" t="s">
        <v>75</v>
      </c>
      <c r="E69" s="179" t="s">
        <v>41</v>
      </c>
      <c r="F69" s="179" t="s">
        <v>226</v>
      </c>
      <c r="G69" s="179" t="s">
        <v>23</v>
      </c>
      <c r="H69" s="179" t="s">
        <v>286</v>
      </c>
      <c r="I69" s="179" t="s">
        <v>229</v>
      </c>
      <c r="J69" s="182" t="n">
        <f aca="false">J70</f>
        <v>46</v>
      </c>
    </row>
    <row r="70" customFormat="false" ht="19.35" hidden="false" customHeight="false" outlineLevel="0" collapsed="false">
      <c r="A70" s="184" t="s">
        <v>287</v>
      </c>
      <c r="B70" s="178" t="n">
        <v>400</v>
      </c>
      <c r="C70" s="179" t="s">
        <v>41</v>
      </c>
      <c r="D70" s="179" t="s">
        <v>75</v>
      </c>
      <c r="E70" s="179" t="s">
        <v>41</v>
      </c>
      <c r="F70" s="179" t="s">
        <v>226</v>
      </c>
      <c r="G70" s="179" t="s">
        <v>23</v>
      </c>
      <c r="H70" s="179" t="s">
        <v>286</v>
      </c>
      <c r="I70" s="179" t="s">
        <v>30</v>
      </c>
      <c r="J70" s="182" t="n">
        <f aca="false">J71</f>
        <v>46</v>
      </c>
    </row>
    <row r="71" customFormat="false" ht="34.9" hidden="false" customHeight="false" outlineLevel="0" collapsed="false">
      <c r="A71" s="185" t="s">
        <v>288</v>
      </c>
      <c r="B71" s="178" t="n">
        <v>400</v>
      </c>
      <c r="C71" s="179" t="s">
        <v>41</v>
      </c>
      <c r="D71" s="179" t="s">
        <v>75</v>
      </c>
      <c r="E71" s="179" t="s">
        <v>41</v>
      </c>
      <c r="F71" s="179" t="s">
        <v>226</v>
      </c>
      <c r="G71" s="179" t="s">
        <v>23</v>
      </c>
      <c r="H71" s="179" t="s">
        <v>286</v>
      </c>
      <c r="I71" s="179" t="s">
        <v>289</v>
      </c>
      <c r="J71" s="182" t="n">
        <v>46</v>
      </c>
    </row>
    <row r="72" customFormat="false" ht="19.35" hidden="false" customHeight="false" outlineLevel="0" collapsed="false">
      <c r="A72" s="186" t="s">
        <v>290</v>
      </c>
      <c r="B72" s="178" t="n">
        <v>400</v>
      </c>
      <c r="C72" s="179" t="s">
        <v>236</v>
      </c>
      <c r="D72" s="179" t="s">
        <v>23</v>
      </c>
      <c r="E72" s="179"/>
      <c r="F72" s="179"/>
      <c r="G72" s="179"/>
      <c r="H72" s="179"/>
      <c r="I72" s="179"/>
      <c r="J72" s="180" t="n">
        <f aca="false">J73+J82</f>
        <v>5254.87</v>
      </c>
    </row>
    <row r="73" customFormat="false" ht="19.35" hidden="false" customHeight="false" outlineLevel="0" collapsed="false">
      <c r="A73" s="169" t="s">
        <v>291</v>
      </c>
      <c r="B73" s="178" t="n">
        <v>400</v>
      </c>
      <c r="C73" s="179" t="s">
        <v>236</v>
      </c>
      <c r="D73" s="179" t="s">
        <v>39</v>
      </c>
      <c r="E73" s="179"/>
      <c r="F73" s="179"/>
      <c r="G73" s="179"/>
      <c r="H73" s="179"/>
      <c r="I73" s="179"/>
      <c r="J73" s="182" t="n">
        <f aca="false">J78+J74</f>
        <v>0</v>
      </c>
    </row>
    <row r="74" customFormat="false" ht="66.65" hidden="false" customHeight="false" outlineLevel="0" collapsed="false">
      <c r="A74" s="187" t="s">
        <v>292</v>
      </c>
      <c r="B74" s="178" t="n">
        <v>400</v>
      </c>
      <c r="C74" s="179" t="s">
        <v>236</v>
      </c>
      <c r="D74" s="179" t="s">
        <v>39</v>
      </c>
      <c r="E74" s="179" t="s">
        <v>39</v>
      </c>
      <c r="F74" s="179" t="s">
        <v>226</v>
      </c>
      <c r="G74" s="179" t="s">
        <v>23</v>
      </c>
      <c r="H74" s="179" t="s">
        <v>293</v>
      </c>
      <c r="I74" s="179"/>
      <c r="J74" s="182" t="n">
        <f aca="false">J75</f>
        <v>0</v>
      </c>
    </row>
    <row r="75" customFormat="false" ht="19.35" hidden="false" customHeight="false" outlineLevel="0" collapsed="false">
      <c r="A75" s="183" t="s">
        <v>249</v>
      </c>
      <c r="B75" s="178" t="n">
        <v>400</v>
      </c>
      <c r="C75" s="179" t="s">
        <v>236</v>
      </c>
      <c r="D75" s="179" t="s">
        <v>39</v>
      </c>
      <c r="E75" s="179" t="s">
        <v>39</v>
      </c>
      <c r="F75" s="179" t="s">
        <v>226</v>
      </c>
      <c r="G75" s="179" t="s">
        <v>23</v>
      </c>
      <c r="H75" s="179" t="s">
        <v>293</v>
      </c>
      <c r="I75" s="179" t="s">
        <v>250</v>
      </c>
      <c r="J75" s="182" t="n">
        <f aca="false">J76</f>
        <v>0</v>
      </c>
    </row>
    <row r="76" customFormat="false" ht="34.9" hidden="false" customHeight="false" outlineLevel="0" collapsed="false">
      <c r="A76" s="184" t="s">
        <v>251</v>
      </c>
      <c r="B76" s="178" t="n">
        <v>400</v>
      </c>
      <c r="C76" s="179" t="s">
        <v>236</v>
      </c>
      <c r="D76" s="179" t="s">
        <v>39</v>
      </c>
      <c r="E76" s="179" t="s">
        <v>39</v>
      </c>
      <c r="F76" s="179" t="s">
        <v>226</v>
      </c>
      <c r="G76" s="179" t="s">
        <v>23</v>
      </c>
      <c r="H76" s="179" t="s">
        <v>293</v>
      </c>
      <c r="I76" s="179" t="s">
        <v>252</v>
      </c>
      <c r="J76" s="182" t="n">
        <f aca="false">J77</f>
        <v>0</v>
      </c>
    </row>
    <row r="77" customFormat="false" ht="19.35" hidden="false" customHeight="false" outlineLevel="0" collapsed="false">
      <c r="A77" s="185" t="s">
        <v>253</v>
      </c>
      <c r="B77" s="178" t="n">
        <v>400</v>
      </c>
      <c r="C77" s="179" t="s">
        <v>236</v>
      </c>
      <c r="D77" s="179" t="s">
        <v>39</v>
      </c>
      <c r="E77" s="179" t="s">
        <v>39</v>
      </c>
      <c r="F77" s="179" t="s">
        <v>226</v>
      </c>
      <c r="G77" s="179" t="s">
        <v>23</v>
      </c>
      <c r="H77" s="179" t="s">
        <v>293</v>
      </c>
      <c r="I77" s="179" t="s">
        <v>254</v>
      </c>
      <c r="J77" s="182" t="n">
        <v>0</v>
      </c>
    </row>
    <row r="78" customFormat="false" ht="66.65" hidden="false" customHeight="false" outlineLevel="0" collapsed="false">
      <c r="A78" s="187" t="s">
        <v>294</v>
      </c>
      <c r="B78" s="178" t="n">
        <v>400</v>
      </c>
      <c r="C78" s="179" t="s">
        <v>236</v>
      </c>
      <c r="D78" s="179" t="s">
        <v>39</v>
      </c>
      <c r="E78" s="179" t="s">
        <v>39</v>
      </c>
      <c r="F78" s="179" t="s">
        <v>226</v>
      </c>
      <c r="G78" s="179" t="s">
        <v>23</v>
      </c>
      <c r="H78" s="179" t="s">
        <v>295</v>
      </c>
      <c r="I78" s="179"/>
      <c r="J78" s="182" t="n">
        <f aca="false">J79</f>
        <v>0</v>
      </c>
    </row>
    <row r="79" customFormat="false" ht="19.35" hidden="false" customHeight="false" outlineLevel="0" collapsed="false">
      <c r="A79" s="183" t="s">
        <v>249</v>
      </c>
      <c r="B79" s="178" t="n">
        <v>400</v>
      </c>
      <c r="C79" s="179" t="s">
        <v>236</v>
      </c>
      <c r="D79" s="179" t="s">
        <v>39</v>
      </c>
      <c r="E79" s="179" t="s">
        <v>39</v>
      </c>
      <c r="F79" s="179" t="s">
        <v>226</v>
      </c>
      <c r="G79" s="179" t="s">
        <v>23</v>
      </c>
      <c r="H79" s="179" t="s">
        <v>295</v>
      </c>
      <c r="I79" s="179" t="s">
        <v>250</v>
      </c>
      <c r="J79" s="182" t="n">
        <f aca="false">J80</f>
        <v>0</v>
      </c>
    </row>
    <row r="80" customFormat="false" ht="34.9" hidden="false" customHeight="false" outlineLevel="0" collapsed="false">
      <c r="A80" s="184" t="s">
        <v>251</v>
      </c>
      <c r="B80" s="178" t="n">
        <v>400</v>
      </c>
      <c r="C80" s="179" t="s">
        <v>236</v>
      </c>
      <c r="D80" s="179" t="s">
        <v>39</v>
      </c>
      <c r="E80" s="179" t="s">
        <v>39</v>
      </c>
      <c r="F80" s="179" t="s">
        <v>226</v>
      </c>
      <c r="G80" s="179" t="s">
        <v>23</v>
      </c>
      <c r="H80" s="179" t="s">
        <v>295</v>
      </c>
      <c r="I80" s="179" t="s">
        <v>252</v>
      </c>
      <c r="J80" s="182" t="n">
        <f aca="false">J81</f>
        <v>0</v>
      </c>
    </row>
    <row r="81" customFormat="false" ht="19.35" hidden="false" customHeight="false" outlineLevel="0" collapsed="false">
      <c r="A81" s="185" t="s">
        <v>253</v>
      </c>
      <c r="B81" s="178" t="n">
        <v>400</v>
      </c>
      <c r="C81" s="179" t="s">
        <v>236</v>
      </c>
      <c r="D81" s="179" t="s">
        <v>39</v>
      </c>
      <c r="E81" s="179" t="s">
        <v>39</v>
      </c>
      <c r="F81" s="179" t="s">
        <v>226</v>
      </c>
      <c r="G81" s="179" t="s">
        <v>23</v>
      </c>
      <c r="H81" s="179" t="s">
        <v>295</v>
      </c>
      <c r="I81" s="179" t="s">
        <v>254</v>
      </c>
      <c r="J81" s="182" t="n">
        <v>0</v>
      </c>
    </row>
    <row r="82" customFormat="false" ht="19.35" hidden="false" customHeight="false" outlineLevel="0" collapsed="false">
      <c r="A82" s="169" t="s">
        <v>296</v>
      </c>
      <c r="B82" s="178" t="n">
        <v>400</v>
      </c>
      <c r="C82" s="179" t="s">
        <v>236</v>
      </c>
      <c r="D82" s="179" t="s">
        <v>297</v>
      </c>
      <c r="E82" s="179"/>
      <c r="F82" s="179"/>
      <c r="G82" s="179"/>
      <c r="H82" s="179"/>
      <c r="I82" s="179"/>
      <c r="J82" s="182" t="n">
        <f aca="false">J83</f>
        <v>5254.87</v>
      </c>
    </row>
    <row r="83" customFormat="false" ht="50.8" hidden="false" customHeight="false" outlineLevel="0" collapsed="false">
      <c r="A83" s="187" t="s">
        <v>298</v>
      </c>
      <c r="B83" s="178" t="n">
        <v>400</v>
      </c>
      <c r="C83" s="179" t="s">
        <v>236</v>
      </c>
      <c r="D83" s="179" t="s">
        <v>297</v>
      </c>
      <c r="E83" s="179" t="s">
        <v>29</v>
      </c>
      <c r="F83" s="179" t="s">
        <v>226</v>
      </c>
      <c r="G83" s="179" t="s">
        <v>23</v>
      </c>
      <c r="H83" s="179" t="s">
        <v>239</v>
      </c>
      <c r="I83" s="179"/>
      <c r="J83" s="182" t="n">
        <f aca="false">J84+J88+J91</f>
        <v>5254.87</v>
      </c>
    </row>
    <row r="84" customFormat="false" ht="50.8" hidden="false" customHeight="false" outlineLevel="0" collapsed="false">
      <c r="A84" s="183" t="s">
        <v>228</v>
      </c>
      <c r="B84" s="178" t="n">
        <v>400</v>
      </c>
      <c r="C84" s="179" t="s">
        <v>236</v>
      </c>
      <c r="D84" s="179" t="s">
        <v>297</v>
      </c>
      <c r="E84" s="179" t="s">
        <v>29</v>
      </c>
      <c r="F84" s="179" t="s">
        <v>226</v>
      </c>
      <c r="G84" s="179" t="s">
        <v>23</v>
      </c>
      <c r="H84" s="179" t="s">
        <v>239</v>
      </c>
      <c r="I84" s="179" t="s">
        <v>229</v>
      </c>
      <c r="J84" s="182" t="n">
        <f aca="false">J85</f>
        <v>4741.87</v>
      </c>
    </row>
    <row r="85" customFormat="false" ht="19.35" hidden="false" customHeight="false" outlineLevel="0" collapsed="false">
      <c r="A85" s="184" t="s">
        <v>287</v>
      </c>
      <c r="B85" s="178" t="n">
        <v>400</v>
      </c>
      <c r="C85" s="179" t="s">
        <v>236</v>
      </c>
      <c r="D85" s="179" t="s">
        <v>297</v>
      </c>
      <c r="E85" s="179" t="s">
        <v>29</v>
      </c>
      <c r="F85" s="179" t="s">
        <v>226</v>
      </c>
      <c r="G85" s="179" t="s">
        <v>23</v>
      </c>
      <c r="H85" s="179" t="s">
        <v>239</v>
      </c>
      <c r="I85" s="179" t="s">
        <v>30</v>
      </c>
      <c r="J85" s="182" t="n">
        <f aca="false">J86+J87</f>
        <v>4741.87</v>
      </c>
    </row>
    <row r="86" customFormat="false" ht="19.35" hidden="false" customHeight="false" outlineLevel="0" collapsed="false">
      <c r="A86" s="185" t="s">
        <v>300</v>
      </c>
      <c r="B86" s="178" t="n">
        <v>400</v>
      </c>
      <c r="C86" s="179" t="s">
        <v>236</v>
      </c>
      <c r="D86" s="179" t="s">
        <v>297</v>
      </c>
      <c r="E86" s="179" t="s">
        <v>29</v>
      </c>
      <c r="F86" s="179" t="s">
        <v>226</v>
      </c>
      <c r="G86" s="179" t="s">
        <v>23</v>
      </c>
      <c r="H86" s="179" t="s">
        <v>239</v>
      </c>
      <c r="I86" s="179" t="s">
        <v>301</v>
      </c>
      <c r="J86" s="182" t="n">
        <v>3641.99</v>
      </c>
    </row>
    <row r="87" customFormat="false" ht="34.9" hidden="false" customHeight="false" outlineLevel="0" collapsed="false">
      <c r="A87" s="185" t="s">
        <v>302</v>
      </c>
      <c r="B87" s="178" t="n">
        <v>400</v>
      </c>
      <c r="C87" s="179" t="s">
        <v>236</v>
      </c>
      <c r="D87" s="179" t="s">
        <v>297</v>
      </c>
      <c r="E87" s="179" t="s">
        <v>29</v>
      </c>
      <c r="F87" s="179" t="s">
        <v>226</v>
      </c>
      <c r="G87" s="179" t="s">
        <v>23</v>
      </c>
      <c r="H87" s="179" t="s">
        <v>239</v>
      </c>
      <c r="I87" s="179" t="s">
        <v>303</v>
      </c>
      <c r="J87" s="182" t="n">
        <v>1099.88</v>
      </c>
    </row>
    <row r="88" customFormat="false" ht="19.35" hidden="false" customHeight="false" outlineLevel="0" collapsed="false">
      <c r="A88" s="183" t="s">
        <v>249</v>
      </c>
      <c r="B88" s="178" t="n">
        <v>400</v>
      </c>
      <c r="C88" s="179" t="s">
        <v>236</v>
      </c>
      <c r="D88" s="179" t="s">
        <v>297</v>
      </c>
      <c r="E88" s="179" t="s">
        <v>29</v>
      </c>
      <c r="F88" s="179" t="s">
        <v>226</v>
      </c>
      <c r="G88" s="179" t="s">
        <v>23</v>
      </c>
      <c r="H88" s="179" t="s">
        <v>239</v>
      </c>
      <c r="I88" s="179" t="s">
        <v>250</v>
      </c>
      <c r="J88" s="182" t="n">
        <f aca="false">J89</f>
        <v>500</v>
      </c>
    </row>
    <row r="89" customFormat="false" ht="34.9" hidden="false" customHeight="false" outlineLevel="0" collapsed="false">
      <c r="A89" s="184" t="s">
        <v>251</v>
      </c>
      <c r="B89" s="178" t="n">
        <v>400</v>
      </c>
      <c r="C89" s="179" t="s">
        <v>236</v>
      </c>
      <c r="D89" s="179" t="s">
        <v>297</v>
      </c>
      <c r="E89" s="179" t="s">
        <v>29</v>
      </c>
      <c r="F89" s="179" t="s">
        <v>226</v>
      </c>
      <c r="G89" s="179" t="s">
        <v>23</v>
      </c>
      <c r="H89" s="179" t="s">
        <v>239</v>
      </c>
      <c r="I89" s="179" t="s">
        <v>252</v>
      </c>
      <c r="J89" s="182" t="n">
        <f aca="false">J90</f>
        <v>500</v>
      </c>
    </row>
    <row r="90" customFormat="false" ht="19.35" hidden="false" customHeight="false" outlineLevel="0" collapsed="false">
      <c r="A90" s="185" t="s">
        <v>253</v>
      </c>
      <c r="B90" s="178" t="n">
        <v>400</v>
      </c>
      <c r="C90" s="179" t="s">
        <v>236</v>
      </c>
      <c r="D90" s="179" t="s">
        <v>297</v>
      </c>
      <c r="E90" s="179" t="s">
        <v>29</v>
      </c>
      <c r="F90" s="179" t="s">
        <v>226</v>
      </c>
      <c r="G90" s="179" t="s">
        <v>23</v>
      </c>
      <c r="H90" s="179" t="s">
        <v>239</v>
      </c>
      <c r="I90" s="179" t="s">
        <v>254</v>
      </c>
      <c r="J90" s="182" t="n">
        <v>500</v>
      </c>
    </row>
    <row r="91" customFormat="false" ht="19.35" hidden="false" customHeight="false" outlineLevel="0" collapsed="false">
      <c r="A91" s="183" t="s">
        <v>255</v>
      </c>
      <c r="B91" s="178" t="n">
        <v>400</v>
      </c>
      <c r="C91" s="179" t="s">
        <v>236</v>
      </c>
      <c r="D91" s="179" t="s">
        <v>297</v>
      </c>
      <c r="E91" s="179" t="s">
        <v>29</v>
      </c>
      <c r="F91" s="179" t="s">
        <v>226</v>
      </c>
      <c r="G91" s="179" t="s">
        <v>23</v>
      </c>
      <c r="H91" s="179" t="s">
        <v>239</v>
      </c>
      <c r="I91" s="179" t="s">
        <v>256</v>
      </c>
      <c r="J91" s="182" t="n">
        <f aca="false">J92</f>
        <v>13</v>
      </c>
    </row>
    <row r="92" customFormat="false" ht="19.35" hidden="false" customHeight="false" outlineLevel="0" collapsed="false">
      <c r="A92" s="184" t="s">
        <v>262</v>
      </c>
      <c r="B92" s="178" t="n">
        <v>400</v>
      </c>
      <c r="C92" s="179" t="s">
        <v>236</v>
      </c>
      <c r="D92" s="179" t="s">
        <v>297</v>
      </c>
      <c r="E92" s="179" t="s">
        <v>29</v>
      </c>
      <c r="F92" s="179" t="s">
        <v>226</v>
      </c>
      <c r="G92" s="179" t="s">
        <v>23</v>
      </c>
      <c r="H92" s="179" t="s">
        <v>239</v>
      </c>
      <c r="I92" s="179" t="s">
        <v>263</v>
      </c>
      <c r="J92" s="182" t="n">
        <f aca="false">J93+J94</f>
        <v>13</v>
      </c>
    </row>
    <row r="93" customFormat="false" ht="19.35" hidden="false" customHeight="false" outlineLevel="0" collapsed="false">
      <c r="A93" s="185" t="s">
        <v>266</v>
      </c>
      <c r="B93" s="178" t="n">
        <v>400</v>
      </c>
      <c r="C93" s="179" t="s">
        <v>236</v>
      </c>
      <c r="D93" s="179" t="s">
        <v>297</v>
      </c>
      <c r="E93" s="179" t="s">
        <v>29</v>
      </c>
      <c r="F93" s="179" t="s">
        <v>226</v>
      </c>
      <c r="G93" s="179" t="s">
        <v>23</v>
      </c>
      <c r="H93" s="179" t="s">
        <v>239</v>
      </c>
      <c r="I93" s="179" t="s">
        <v>267</v>
      </c>
      <c r="J93" s="182" t="n">
        <v>10</v>
      </c>
    </row>
    <row r="94" customFormat="false" ht="19.35" hidden="false" customHeight="false" outlineLevel="0" collapsed="false">
      <c r="A94" s="185" t="s">
        <v>268</v>
      </c>
      <c r="B94" s="178" t="n">
        <v>400</v>
      </c>
      <c r="C94" s="179" t="s">
        <v>236</v>
      </c>
      <c r="D94" s="179" t="s">
        <v>297</v>
      </c>
      <c r="E94" s="179" t="s">
        <v>29</v>
      </c>
      <c r="F94" s="179" t="s">
        <v>226</v>
      </c>
      <c r="G94" s="179" t="s">
        <v>23</v>
      </c>
      <c r="H94" s="179" t="s">
        <v>239</v>
      </c>
      <c r="I94" s="179" t="s">
        <v>269</v>
      </c>
      <c r="J94" s="182" t="n">
        <v>3</v>
      </c>
    </row>
    <row r="95" customFormat="false" ht="19.35" hidden="false" customHeight="false" outlineLevel="0" collapsed="false">
      <c r="A95" s="186" t="s">
        <v>305</v>
      </c>
      <c r="B95" s="178" t="n">
        <v>400</v>
      </c>
      <c r="C95" s="179" t="s">
        <v>39</v>
      </c>
      <c r="D95" s="179" t="s">
        <v>23</v>
      </c>
      <c r="E95" s="179"/>
      <c r="F95" s="179"/>
      <c r="G95" s="179"/>
      <c r="H95" s="179"/>
      <c r="I95" s="179"/>
      <c r="J95" s="180" t="n">
        <f aca="false">J96</f>
        <v>8075.19881</v>
      </c>
    </row>
    <row r="96" customFormat="false" ht="19.35" hidden="false" customHeight="false" outlineLevel="0" collapsed="false">
      <c r="A96" s="169" t="s">
        <v>306</v>
      </c>
      <c r="B96" s="178" t="n">
        <v>400</v>
      </c>
      <c r="C96" s="179" t="s">
        <v>39</v>
      </c>
      <c r="D96" s="179" t="s">
        <v>41</v>
      </c>
      <c r="E96" s="179"/>
      <c r="F96" s="179"/>
      <c r="G96" s="179"/>
      <c r="H96" s="179"/>
      <c r="I96" s="179"/>
      <c r="J96" s="182" t="n">
        <f aca="false">J103+J107+J111+J97</f>
        <v>8075.19881</v>
      </c>
    </row>
    <row r="97" customFormat="false" ht="44.75" hidden="false" customHeight="true" outlineLevel="0" collapsed="false">
      <c r="A97" s="188" t="s">
        <v>307</v>
      </c>
      <c r="B97" s="178" t="n">
        <v>400</v>
      </c>
      <c r="C97" s="179" t="s">
        <v>39</v>
      </c>
      <c r="D97" s="179" t="s">
        <v>41</v>
      </c>
      <c r="E97" s="179" t="s">
        <v>67</v>
      </c>
      <c r="F97" s="179" t="s">
        <v>226</v>
      </c>
      <c r="G97" s="179" t="s">
        <v>23</v>
      </c>
      <c r="H97" s="179" t="s">
        <v>308</v>
      </c>
      <c r="I97" s="179"/>
      <c r="J97" s="182" t="n">
        <f aca="false">J98</f>
        <v>2525.19881</v>
      </c>
    </row>
    <row r="98" customFormat="false" ht="44.75" hidden="false" customHeight="true" outlineLevel="0" collapsed="false">
      <c r="A98" s="189" t="s">
        <v>309</v>
      </c>
      <c r="B98" s="178" t="n">
        <v>400</v>
      </c>
      <c r="C98" s="190" t="s">
        <v>39</v>
      </c>
      <c r="D98" s="190" t="s">
        <v>41</v>
      </c>
      <c r="E98" s="190" t="s">
        <v>67</v>
      </c>
      <c r="F98" s="190" t="s">
        <v>226</v>
      </c>
      <c r="G98" s="190" t="s">
        <v>310</v>
      </c>
      <c r="H98" s="190"/>
      <c r="I98" s="190"/>
      <c r="J98" s="182" t="n">
        <f aca="false">J99</f>
        <v>2525.19881</v>
      </c>
    </row>
    <row r="99" customFormat="false" ht="44.75" hidden="false" customHeight="true" outlineLevel="0" collapsed="false">
      <c r="A99" s="184" t="s">
        <v>309</v>
      </c>
      <c r="B99" s="178" t="n">
        <v>400</v>
      </c>
      <c r="C99" s="179" t="s">
        <v>39</v>
      </c>
      <c r="D99" s="179" t="s">
        <v>41</v>
      </c>
      <c r="E99" s="179" t="s">
        <v>67</v>
      </c>
      <c r="F99" s="179" t="s">
        <v>311</v>
      </c>
      <c r="G99" s="179" t="s">
        <v>310</v>
      </c>
      <c r="H99" s="179" t="s">
        <v>312</v>
      </c>
      <c r="I99" s="179"/>
      <c r="J99" s="182" t="n">
        <f aca="false">J100</f>
        <v>2525.19881</v>
      </c>
    </row>
    <row r="100" customFormat="false" ht="19.35" hidden="false" customHeight="false" outlineLevel="0" collapsed="false">
      <c r="A100" s="183" t="s">
        <v>249</v>
      </c>
      <c r="B100" s="178" t="n">
        <v>400</v>
      </c>
      <c r="C100" s="179" t="s">
        <v>39</v>
      </c>
      <c r="D100" s="179" t="s">
        <v>41</v>
      </c>
      <c r="E100" s="179" t="s">
        <v>67</v>
      </c>
      <c r="F100" s="179" t="s">
        <v>311</v>
      </c>
      <c r="G100" s="179" t="s">
        <v>310</v>
      </c>
      <c r="H100" s="179" t="s">
        <v>312</v>
      </c>
      <c r="I100" s="179" t="s">
        <v>250</v>
      </c>
      <c r="J100" s="182" t="n">
        <f aca="false">J101</f>
        <v>2525.19881</v>
      </c>
    </row>
    <row r="101" customFormat="false" ht="34.4" hidden="false" customHeight="false" outlineLevel="0" collapsed="false">
      <c r="A101" s="184" t="s">
        <v>251</v>
      </c>
      <c r="B101" s="178" t="n">
        <v>400</v>
      </c>
      <c r="C101" s="179" t="s">
        <v>39</v>
      </c>
      <c r="D101" s="179" t="s">
        <v>41</v>
      </c>
      <c r="E101" s="179" t="s">
        <v>67</v>
      </c>
      <c r="F101" s="179" t="s">
        <v>311</v>
      </c>
      <c r="G101" s="179" t="s">
        <v>310</v>
      </c>
      <c r="H101" s="179" t="s">
        <v>312</v>
      </c>
      <c r="I101" s="179" t="s">
        <v>252</v>
      </c>
      <c r="J101" s="182" t="n">
        <f aca="false">J102</f>
        <v>2525.19881</v>
      </c>
    </row>
    <row r="102" customFormat="false" ht="19.35" hidden="false" customHeight="false" outlineLevel="0" collapsed="false">
      <c r="A102" s="185" t="s">
        <v>253</v>
      </c>
      <c r="B102" s="178" t="n">
        <v>400</v>
      </c>
      <c r="C102" s="179" t="s">
        <v>39</v>
      </c>
      <c r="D102" s="179" t="s">
        <v>41</v>
      </c>
      <c r="E102" s="179" t="s">
        <v>67</v>
      </c>
      <c r="F102" s="179" t="s">
        <v>311</v>
      </c>
      <c r="G102" s="179" t="s">
        <v>310</v>
      </c>
      <c r="H102" s="179" t="s">
        <v>312</v>
      </c>
      <c r="I102" s="179" t="s">
        <v>254</v>
      </c>
      <c r="J102" s="182" t="n">
        <v>2525.19881</v>
      </c>
    </row>
    <row r="103" customFormat="false" ht="66.55" hidden="false" customHeight="false" outlineLevel="0" collapsed="false">
      <c r="A103" s="187" t="s">
        <v>313</v>
      </c>
      <c r="B103" s="178" t="n">
        <v>400</v>
      </c>
      <c r="C103" s="179" t="s">
        <v>39</v>
      </c>
      <c r="D103" s="179" t="s">
        <v>41</v>
      </c>
      <c r="E103" s="179" t="s">
        <v>314</v>
      </c>
      <c r="F103" s="179" t="s">
        <v>226</v>
      </c>
      <c r="G103" s="179" t="s">
        <v>23</v>
      </c>
      <c r="H103" s="179" t="s">
        <v>227</v>
      </c>
      <c r="I103" s="179"/>
      <c r="J103" s="182" t="n">
        <f aca="false">J104</f>
        <v>1700</v>
      </c>
    </row>
    <row r="104" customFormat="false" ht="19.35" hidden="false" customHeight="false" outlineLevel="0" collapsed="false">
      <c r="A104" s="183" t="s">
        <v>249</v>
      </c>
      <c r="B104" s="178" t="n">
        <v>400</v>
      </c>
      <c r="C104" s="179" t="s">
        <v>39</v>
      </c>
      <c r="D104" s="179" t="s">
        <v>41</v>
      </c>
      <c r="E104" s="179" t="s">
        <v>314</v>
      </c>
      <c r="F104" s="179" t="s">
        <v>226</v>
      </c>
      <c r="G104" s="179" t="s">
        <v>23</v>
      </c>
      <c r="H104" s="179" t="s">
        <v>227</v>
      </c>
      <c r="I104" s="179" t="s">
        <v>250</v>
      </c>
      <c r="J104" s="182" t="n">
        <f aca="false">J105</f>
        <v>1700</v>
      </c>
    </row>
    <row r="105" customFormat="false" ht="34.4" hidden="false" customHeight="false" outlineLevel="0" collapsed="false">
      <c r="A105" s="184" t="s">
        <v>251</v>
      </c>
      <c r="B105" s="178" t="n">
        <v>400</v>
      </c>
      <c r="C105" s="179" t="s">
        <v>39</v>
      </c>
      <c r="D105" s="179" t="s">
        <v>41</v>
      </c>
      <c r="E105" s="179" t="s">
        <v>314</v>
      </c>
      <c r="F105" s="179" t="s">
        <v>226</v>
      </c>
      <c r="G105" s="179" t="s">
        <v>23</v>
      </c>
      <c r="H105" s="179" t="s">
        <v>227</v>
      </c>
      <c r="I105" s="179" t="s">
        <v>252</v>
      </c>
      <c r="J105" s="182" t="n">
        <f aca="false">J106</f>
        <v>1700</v>
      </c>
    </row>
    <row r="106" customFormat="false" ht="19.35" hidden="false" customHeight="false" outlineLevel="0" collapsed="false">
      <c r="A106" s="185" t="s">
        <v>253</v>
      </c>
      <c r="B106" s="178" t="n">
        <v>400</v>
      </c>
      <c r="C106" s="179" t="s">
        <v>39</v>
      </c>
      <c r="D106" s="179" t="s">
        <v>41</v>
      </c>
      <c r="E106" s="179" t="s">
        <v>314</v>
      </c>
      <c r="F106" s="179" t="s">
        <v>226</v>
      </c>
      <c r="G106" s="179" t="s">
        <v>23</v>
      </c>
      <c r="H106" s="179" t="s">
        <v>227</v>
      </c>
      <c r="I106" s="179" t="s">
        <v>254</v>
      </c>
      <c r="J106" s="182" t="n">
        <v>1700</v>
      </c>
    </row>
    <row r="107" customFormat="false" ht="50.5" hidden="false" customHeight="false" outlineLevel="0" collapsed="false">
      <c r="A107" s="187" t="s">
        <v>315</v>
      </c>
      <c r="B107" s="178" t="n">
        <v>400</v>
      </c>
      <c r="C107" s="179" t="s">
        <v>39</v>
      </c>
      <c r="D107" s="179" t="s">
        <v>41</v>
      </c>
      <c r="E107" s="179" t="s">
        <v>314</v>
      </c>
      <c r="F107" s="179" t="s">
        <v>226</v>
      </c>
      <c r="G107" s="179" t="s">
        <v>23</v>
      </c>
      <c r="H107" s="179" t="s">
        <v>239</v>
      </c>
      <c r="I107" s="179"/>
      <c r="J107" s="182" t="n">
        <f aca="false">J108</f>
        <v>3800</v>
      </c>
    </row>
    <row r="108" customFormat="false" ht="19.35" hidden="false" customHeight="false" outlineLevel="0" collapsed="false">
      <c r="A108" s="183" t="s">
        <v>249</v>
      </c>
      <c r="B108" s="178" t="n">
        <v>400</v>
      </c>
      <c r="C108" s="179" t="s">
        <v>39</v>
      </c>
      <c r="D108" s="179" t="s">
        <v>41</v>
      </c>
      <c r="E108" s="179" t="s">
        <v>314</v>
      </c>
      <c r="F108" s="179" t="s">
        <v>226</v>
      </c>
      <c r="G108" s="179" t="s">
        <v>23</v>
      </c>
      <c r="H108" s="179" t="s">
        <v>239</v>
      </c>
      <c r="I108" s="179" t="s">
        <v>250</v>
      </c>
      <c r="J108" s="182" t="n">
        <f aca="false">J109</f>
        <v>3800</v>
      </c>
    </row>
    <row r="109" customFormat="false" ht="34.9" hidden="false" customHeight="false" outlineLevel="0" collapsed="false">
      <c r="A109" s="184" t="s">
        <v>251</v>
      </c>
      <c r="B109" s="178" t="n">
        <v>400</v>
      </c>
      <c r="C109" s="179" t="s">
        <v>39</v>
      </c>
      <c r="D109" s="179" t="s">
        <v>41</v>
      </c>
      <c r="E109" s="179" t="s">
        <v>314</v>
      </c>
      <c r="F109" s="179" t="s">
        <v>226</v>
      </c>
      <c r="G109" s="179" t="s">
        <v>23</v>
      </c>
      <c r="H109" s="179" t="s">
        <v>239</v>
      </c>
      <c r="I109" s="179" t="s">
        <v>252</v>
      </c>
      <c r="J109" s="182" t="n">
        <f aca="false">J110</f>
        <v>3800</v>
      </c>
    </row>
    <row r="110" customFormat="false" ht="19.35" hidden="false" customHeight="false" outlineLevel="0" collapsed="false">
      <c r="A110" s="185" t="s">
        <v>253</v>
      </c>
      <c r="B110" s="178" t="n">
        <v>400</v>
      </c>
      <c r="C110" s="179" t="s">
        <v>39</v>
      </c>
      <c r="D110" s="179" t="s">
        <v>41</v>
      </c>
      <c r="E110" s="179" t="s">
        <v>314</v>
      </c>
      <c r="F110" s="179" t="s">
        <v>226</v>
      </c>
      <c r="G110" s="179" t="s">
        <v>23</v>
      </c>
      <c r="H110" s="179" t="s">
        <v>239</v>
      </c>
      <c r="I110" s="179" t="s">
        <v>254</v>
      </c>
      <c r="J110" s="182" t="n">
        <v>3800</v>
      </c>
    </row>
    <row r="111" customFormat="false" ht="50.8" hidden="false" customHeight="false" outlineLevel="0" collapsed="false">
      <c r="A111" s="187" t="s">
        <v>316</v>
      </c>
      <c r="B111" s="178" t="n">
        <v>400</v>
      </c>
      <c r="C111" s="179" t="s">
        <v>39</v>
      </c>
      <c r="D111" s="179" t="s">
        <v>41</v>
      </c>
      <c r="E111" s="179" t="s">
        <v>314</v>
      </c>
      <c r="F111" s="179" t="s">
        <v>226</v>
      </c>
      <c r="G111" s="179" t="s">
        <v>23</v>
      </c>
      <c r="H111" s="179" t="s">
        <v>247</v>
      </c>
      <c r="I111" s="179"/>
      <c r="J111" s="182" t="n">
        <f aca="false">J114</f>
        <v>50</v>
      </c>
    </row>
    <row r="112" customFormat="false" ht="19.35" hidden="false" customHeight="false" outlineLevel="0" collapsed="false">
      <c r="A112" s="183" t="s">
        <v>249</v>
      </c>
      <c r="B112" s="178" t="n">
        <v>400</v>
      </c>
      <c r="C112" s="179" t="s">
        <v>39</v>
      </c>
      <c r="D112" s="179" t="s">
        <v>41</v>
      </c>
      <c r="E112" s="179" t="s">
        <v>314</v>
      </c>
      <c r="F112" s="179" t="s">
        <v>226</v>
      </c>
      <c r="G112" s="179" t="s">
        <v>23</v>
      </c>
      <c r="H112" s="179" t="s">
        <v>247</v>
      </c>
      <c r="I112" s="179" t="s">
        <v>250</v>
      </c>
      <c r="J112" s="182" t="n">
        <f aca="false">J113</f>
        <v>50</v>
      </c>
    </row>
    <row r="113" customFormat="false" ht="34.9" hidden="false" customHeight="false" outlineLevel="0" collapsed="false">
      <c r="A113" s="184" t="s">
        <v>251</v>
      </c>
      <c r="B113" s="178" t="n">
        <v>400</v>
      </c>
      <c r="C113" s="179" t="s">
        <v>39</v>
      </c>
      <c r="D113" s="179" t="s">
        <v>41</v>
      </c>
      <c r="E113" s="179" t="s">
        <v>314</v>
      </c>
      <c r="F113" s="179" t="s">
        <v>226</v>
      </c>
      <c r="G113" s="179" t="s">
        <v>23</v>
      </c>
      <c r="H113" s="179" t="s">
        <v>247</v>
      </c>
      <c r="I113" s="179" t="s">
        <v>252</v>
      </c>
      <c r="J113" s="182" t="n">
        <f aca="false">J114</f>
        <v>50</v>
      </c>
    </row>
    <row r="114" customFormat="false" ht="19.35" hidden="false" customHeight="false" outlineLevel="0" collapsed="false">
      <c r="A114" s="185" t="s">
        <v>253</v>
      </c>
      <c r="B114" s="178" t="n">
        <v>400</v>
      </c>
      <c r="C114" s="179" t="s">
        <v>39</v>
      </c>
      <c r="D114" s="179" t="s">
        <v>41</v>
      </c>
      <c r="E114" s="179" t="s">
        <v>314</v>
      </c>
      <c r="F114" s="179" t="s">
        <v>226</v>
      </c>
      <c r="G114" s="179" t="s">
        <v>23</v>
      </c>
      <c r="H114" s="179" t="s">
        <v>247</v>
      </c>
      <c r="I114" s="179" t="s">
        <v>254</v>
      </c>
      <c r="J114" s="182" t="n">
        <v>50</v>
      </c>
    </row>
    <row r="115" customFormat="false" ht="19.35" hidden="false" customHeight="false" outlineLevel="0" collapsed="false">
      <c r="A115" s="185"/>
      <c r="B115" s="178" t="n">
        <v>400</v>
      </c>
      <c r="C115" s="179"/>
      <c r="D115" s="179"/>
      <c r="E115" s="179"/>
      <c r="F115" s="179"/>
      <c r="G115" s="179"/>
      <c r="H115" s="179"/>
      <c r="I115" s="179"/>
      <c r="J115" s="182"/>
    </row>
    <row r="116" customFormat="false" ht="19.35" hidden="false" customHeight="false" outlineLevel="0" collapsed="false">
      <c r="A116" s="186" t="s">
        <v>317</v>
      </c>
      <c r="B116" s="178" t="n">
        <v>400</v>
      </c>
      <c r="C116" s="179" t="s">
        <v>274</v>
      </c>
      <c r="D116" s="179" t="s">
        <v>23</v>
      </c>
      <c r="E116" s="179"/>
      <c r="F116" s="179"/>
      <c r="G116" s="179"/>
      <c r="H116" s="179"/>
      <c r="I116" s="179"/>
      <c r="J116" s="180" t="n">
        <f aca="false">J117</f>
        <v>5104.63</v>
      </c>
    </row>
    <row r="117" customFormat="false" ht="69.75" hidden="false" customHeight="true" outlineLevel="0" collapsed="false">
      <c r="A117" s="169" t="s">
        <v>318</v>
      </c>
      <c r="B117" s="178" t="n">
        <v>400</v>
      </c>
      <c r="C117" s="179" t="s">
        <v>274</v>
      </c>
      <c r="D117" s="179" t="s">
        <v>27</v>
      </c>
      <c r="E117" s="179"/>
      <c r="F117" s="179"/>
      <c r="G117" s="179"/>
      <c r="H117" s="179"/>
      <c r="I117" s="179"/>
      <c r="J117" s="182" t="n">
        <f aca="false">J118</f>
        <v>5104.63</v>
      </c>
    </row>
    <row r="118" customFormat="false" ht="50.8" hidden="false" customHeight="false" outlineLevel="0" collapsed="false">
      <c r="A118" s="191" t="s">
        <v>319</v>
      </c>
      <c r="B118" s="178" t="n">
        <v>400</v>
      </c>
      <c r="C118" s="192" t="s">
        <v>274</v>
      </c>
      <c r="D118" s="192" t="s">
        <v>27</v>
      </c>
      <c r="E118" s="192" t="s">
        <v>45</v>
      </c>
      <c r="F118" s="192" t="s">
        <v>226</v>
      </c>
      <c r="G118" s="192" t="s">
        <v>23</v>
      </c>
      <c r="H118" s="192" t="s">
        <v>239</v>
      </c>
      <c r="I118" s="192"/>
      <c r="J118" s="182" t="n">
        <f aca="false">J119</f>
        <v>5104.63</v>
      </c>
    </row>
    <row r="119" customFormat="false" ht="34.9" hidden="false" customHeight="false" outlineLevel="0" collapsed="false">
      <c r="A119" s="183" t="s">
        <v>320</v>
      </c>
      <c r="B119" s="178" t="n">
        <v>400</v>
      </c>
      <c r="C119" s="179" t="s">
        <v>274</v>
      </c>
      <c r="D119" s="179" t="s">
        <v>27</v>
      </c>
      <c r="E119" s="179" t="s">
        <v>45</v>
      </c>
      <c r="F119" s="179" t="s">
        <v>226</v>
      </c>
      <c r="G119" s="179" t="s">
        <v>23</v>
      </c>
      <c r="H119" s="179" t="s">
        <v>239</v>
      </c>
      <c r="I119" s="179" t="s">
        <v>321</v>
      </c>
      <c r="J119" s="182" t="n">
        <f aca="false">J120</f>
        <v>5104.63</v>
      </c>
    </row>
    <row r="120" customFormat="false" ht="19.35" hidden="false" customHeight="false" outlineLevel="0" collapsed="false">
      <c r="A120" s="184" t="s">
        <v>322</v>
      </c>
      <c r="B120" s="178" t="n">
        <v>400</v>
      </c>
      <c r="C120" s="179" t="s">
        <v>274</v>
      </c>
      <c r="D120" s="179" t="s">
        <v>27</v>
      </c>
      <c r="E120" s="179" t="s">
        <v>45</v>
      </c>
      <c r="F120" s="179" t="s">
        <v>226</v>
      </c>
      <c r="G120" s="179" t="s">
        <v>23</v>
      </c>
      <c r="H120" s="179" t="s">
        <v>239</v>
      </c>
      <c r="I120" s="179" t="s">
        <v>323</v>
      </c>
      <c r="J120" s="182" t="n">
        <f aca="false">J121</f>
        <v>5104.63</v>
      </c>
    </row>
    <row r="121" customFormat="false" ht="50.8" hidden="false" customHeight="false" outlineLevel="0" collapsed="false">
      <c r="A121" s="185" t="s">
        <v>324</v>
      </c>
      <c r="B121" s="178" t="n">
        <v>400</v>
      </c>
      <c r="C121" s="179" t="s">
        <v>274</v>
      </c>
      <c r="D121" s="179" t="s">
        <v>27</v>
      </c>
      <c r="E121" s="179" t="s">
        <v>45</v>
      </c>
      <c r="F121" s="179" t="s">
        <v>226</v>
      </c>
      <c r="G121" s="179" t="s">
        <v>23</v>
      </c>
      <c r="H121" s="179" t="s">
        <v>239</v>
      </c>
      <c r="I121" s="179" t="s">
        <v>325</v>
      </c>
      <c r="J121" s="182" t="n">
        <v>5104.63</v>
      </c>
    </row>
    <row r="122" customFormat="false" ht="19.35" hidden="false" customHeight="false" outlineLevel="0" collapsed="false">
      <c r="A122" s="186" t="s">
        <v>326</v>
      </c>
      <c r="B122" s="178" t="n">
        <v>400</v>
      </c>
      <c r="C122" s="179" t="s">
        <v>48</v>
      </c>
      <c r="D122" s="179" t="s">
        <v>23</v>
      </c>
      <c r="E122" s="179"/>
      <c r="F122" s="179"/>
      <c r="G122" s="179"/>
      <c r="H122" s="179"/>
      <c r="I122" s="179"/>
      <c r="J122" s="180" t="n">
        <f aca="false">J123+J128+J136</f>
        <v>354.71</v>
      </c>
    </row>
    <row r="123" customFormat="false" ht="19.35" hidden="false" customHeight="false" outlineLevel="0" collapsed="false">
      <c r="A123" s="169" t="s">
        <v>327</v>
      </c>
      <c r="B123" s="178" t="n">
        <v>400</v>
      </c>
      <c r="C123" s="179" t="s">
        <v>48</v>
      </c>
      <c r="D123" s="179" t="s">
        <v>27</v>
      </c>
      <c r="E123" s="179"/>
      <c r="F123" s="179"/>
      <c r="G123" s="179"/>
      <c r="H123" s="179"/>
      <c r="I123" s="179"/>
      <c r="J123" s="182" t="n">
        <f aca="false">J124</f>
        <v>294.71</v>
      </c>
    </row>
    <row r="124" customFormat="false" ht="98.4" hidden="false" customHeight="false" outlineLevel="0" collapsed="false">
      <c r="A124" s="187" t="s">
        <v>328</v>
      </c>
      <c r="B124" s="178" t="n">
        <v>400</v>
      </c>
      <c r="C124" s="179" t="s">
        <v>48</v>
      </c>
      <c r="D124" s="179" t="s">
        <v>27</v>
      </c>
      <c r="E124" s="179" t="s">
        <v>27</v>
      </c>
      <c r="F124" s="179" t="s">
        <v>226</v>
      </c>
      <c r="G124" s="179" t="s">
        <v>23</v>
      </c>
      <c r="H124" s="179" t="s">
        <v>286</v>
      </c>
      <c r="I124" s="179"/>
      <c r="J124" s="182" t="n">
        <f aca="false">J125</f>
        <v>294.71</v>
      </c>
    </row>
    <row r="125" customFormat="false" ht="19.35" hidden="false" customHeight="false" outlineLevel="0" collapsed="false">
      <c r="A125" s="193" t="s">
        <v>329</v>
      </c>
      <c r="B125" s="178" t="n">
        <v>400</v>
      </c>
      <c r="C125" s="179" t="s">
        <v>48</v>
      </c>
      <c r="D125" s="179" t="s">
        <v>27</v>
      </c>
      <c r="E125" s="179" t="s">
        <v>27</v>
      </c>
      <c r="F125" s="179" t="s">
        <v>226</v>
      </c>
      <c r="G125" s="179" t="s">
        <v>23</v>
      </c>
      <c r="H125" s="179" t="s">
        <v>286</v>
      </c>
      <c r="I125" s="179" t="s">
        <v>330</v>
      </c>
      <c r="J125" s="182" t="n">
        <f aca="false">J126</f>
        <v>294.71</v>
      </c>
    </row>
    <row r="126" customFormat="false" ht="19.35" hidden="false" customHeight="false" outlineLevel="0" collapsed="false">
      <c r="A126" s="194" t="s">
        <v>331</v>
      </c>
      <c r="B126" s="178" t="n">
        <v>400</v>
      </c>
      <c r="C126" s="179" t="s">
        <v>48</v>
      </c>
      <c r="D126" s="179" t="s">
        <v>27</v>
      </c>
      <c r="E126" s="179" t="s">
        <v>27</v>
      </c>
      <c r="F126" s="179" t="s">
        <v>226</v>
      </c>
      <c r="G126" s="179" t="s">
        <v>23</v>
      </c>
      <c r="H126" s="179" t="s">
        <v>286</v>
      </c>
      <c r="I126" s="179" t="s">
        <v>332</v>
      </c>
      <c r="J126" s="182" t="n">
        <f aca="false">J127</f>
        <v>294.71</v>
      </c>
    </row>
    <row r="127" customFormat="false" ht="19.35" hidden="false" customHeight="false" outlineLevel="0" collapsed="false">
      <c r="A127" s="195" t="s">
        <v>333</v>
      </c>
      <c r="B127" s="178" t="n">
        <v>400</v>
      </c>
      <c r="C127" s="179" t="s">
        <v>48</v>
      </c>
      <c r="D127" s="179" t="s">
        <v>27</v>
      </c>
      <c r="E127" s="179" t="s">
        <v>27</v>
      </c>
      <c r="F127" s="179" t="s">
        <v>226</v>
      </c>
      <c r="G127" s="179" t="s">
        <v>23</v>
      </c>
      <c r="H127" s="179" t="s">
        <v>286</v>
      </c>
      <c r="I127" s="179" t="s">
        <v>334</v>
      </c>
      <c r="J127" s="182" t="n">
        <v>294.71</v>
      </c>
    </row>
    <row r="128" customFormat="false" ht="19.35" hidden="false" customHeight="false" outlineLevel="0" collapsed="false">
      <c r="A128" s="169" t="s">
        <v>335</v>
      </c>
      <c r="B128" s="178" t="n">
        <v>400</v>
      </c>
      <c r="C128" s="179" t="s">
        <v>48</v>
      </c>
      <c r="D128" s="179" t="s">
        <v>41</v>
      </c>
      <c r="E128" s="179"/>
      <c r="F128" s="179"/>
      <c r="G128" s="179"/>
      <c r="H128" s="179"/>
      <c r="I128" s="179"/>
      <c r="J128" s="182" t="n">
        <f aca="false">J129+J133</f>
        <v>0</v>
      </c>
    </row>
    <row r="129" customFormat="false" ht="66.65" hidden="false" customHeight="false" outlineLevel="0" collapsed="false">
      <c r="A129" s="187" t="s">
        <v>336</v>
      </c>
      <c r="B129" s="178" t="n">
        <v>400</v>
      </c>
      <c r="C129" s="179" t="s">
        <v>48</v>
      </c>
      <c r="D129" s="179" t="s">
        <v>41</v>
      </c>
      <c r="E129" s="179" t="s">
        <v>236</v>
      </c>
      <c r="F129" s="179" t="s">
        <v>226</v>
      </c>
      <c r="G129" s="179" t="s">
        <v>23</v>
      </c>
      <c r="H129" s="179" t="s">
        <v>239</v>
      </c>
      <c r="I129" s="179"/>
      <c r="J129" s="182" t="n">
        <f aca="false">J130</f>
        <v>0</v>
      </c>
    </row>
    <row r="130" customFormat="false" ht="19.35" hidden="false" customHeight="false" outlineLevel="0" collapsed="false">
      <c r="A130" s="193" t="s">
        <v>329</v>
      </c>
      <c r="B130" s="178" t="n">
        <v>400</v>
      </c>
      <c r="C130" s="179" t="s">
        <v>48</v>
      </c>
      <c r="D130" s="179" t="s">
        <v>41</v>
      </c>
      <c r="E130" s="179" t="s">
        <v>236</v>
      </c>
      <c r="F130" s="179" t="s">
        <v>226</v>
      </c>
      <c r="G130" s="179" t="s">
        <v>23</v>
      </c>
      <c r="H130" s="179" t="s">
        <v>239</v>
      </c>
      <c r="I130" s="179" t="s">
        <v>330</v>
      </c>
      <c r="J130" s="182" t="n">
        <f aca="false">J131</f>
        <v>0</v>
      </c>
    </row>
    <row r="131" customFormat="false" ht="19.35" hidden="false" customHeight="false" outlineLevel="0" collapsed="false">
      <c r="A131" s="194" t="s">
        <v>331</v>
      </c>
      <c r="B131" s="178" t="n">
        <v>400</v>
      </c>
      <c r="C131" s="179" t="s">
        <v>48</v>
      </c>
      <c r="D131" s="179" t="s">
        <v>41</v>
      </c>
      <c r="E131" s="179" t="s">
        <v>236</v>
      </c>
      <c r="F131" s="179" t="s">
        <v>226</v>
      </c>
      <c r="G131" s="179" t="s">
        <v>23</v>
      </c>
      <c r="H131" s="179" t="s">
        <v>239</v>
      </c>
      <c r="I131" s="179" t="s">
        <v>332</v>
      </c>
      <c r="J131" s="182" t="n">
        <f aca="false">J132</f>
        <v>0</v>
      </c>
    </row>
    <row r="132" customFormat="false" ht="34.9" hidden="false" customHeight="false" outlineLevel="0" collapsed="false">
      <c r="A132" s="195" t="s">
        <v>337</v>
      </c>
      <c r="B132" s="178" t="n">
        <v>400</v>
      </c>
      <c r="C132" s="179" t="s">
        <v>48</v>
      </c>
      <c r="D132" s="179" t="s">
        <v>41</v>
      </c>
      <c r="E132" s="179" t="s">
        <v>236</v>
      </c>
      <c r="F132" s="179" t="s">
        <v>226</v>
      </c>
      <c r="G132" s="179" t="s">
        <v>23</v>
      </c>
      <c r="H132" s="179" t="s">
        <v>239</v>
      </c>
      <c r="I132" s="179" t="s">
        <v>338</v>
      </c>
      <c r="J132" s="182" t="n">
        <v>0</v>
      </c>
    </row>
    <row r="133" customFormat="false" ht="82.55" hidden="false" customHeight="false" outlineLevel="0" collapsed="false">
      <c r="A133" s="187" t="s">
        <v>339</v>
      </c>
      <c r="B133" s="178" t="n">
        <v>400</v>
      </c>
      <c r="C133" s="179" t="s">
        <v>48</v>
      </c>
      <c r="D133" s="179" t="s">
        <v>41</v>
      </c>
      <c r="E133" s="179" t="s">
        <v>236</v>
      </c>
      <c r="F133" s="179" t="s">
        <v>226</v>
      </c>
      <c r="G133" s="179" t="s">
        <v>23</v>
      </c>
      <c r="H133" s="179" t="s">
        <v>227</v>
      </c>
      <c r="I133" s="179"/>
      <c r="J133" s="182" t="n">
        <f aca="false">J134</f>
        <v>0</v>
      </c>
    </row>
    <row r="134" customFormat="false" ht="19.35" hidden="false" customHeight="false" outlineLevel="0" collapsed="false">
      <c r="A134" s="193" t="s">
        <v>329</v>
      </c>
      <c r="B134" s="178" t="n">
        <v>400</v>
      </c>
      <c r="C134" s="179" t="s">
        <v>48</v>
      </c>
      <c r="D134" s="179" t="s">
        <v>41</v>
      </c>
      <c r="E134" s="179" t="s">
        <v>236</v>
      </c>
      <c r="F134" s="179" t="s">
        <v>226</v>
      </c>
      <c r="G134" s="179" t="s">
        <v>23</v>
      </c>
      <c r="H134" s="179" t="s">
        <v>227</v>
      </c>
      <c r="I134" s="179" t="s">
        <v>330</v>
      </c>
      <c r="J134" s="182" t="n">
        <f aca="false">J135</f>
        <v>0</v>
      </c>
    </row>
    <row r="135" customFormat="false" ht="19.35" hidden="false" customHeight="false" outlineLevel="0" collapsed="false">
      <c r="A135" s="194" t="s">
        <v>340</v>
      </c>
      <c r="B135" s="178" t="n">
        <v>400</v>
      </c>
      <c r="C135" s="179" t="s">
        <v>48</v>
      </c>
      <c r="D135" s="179" t="s">
        <v>41</v>
      </c>
      <c r="E135" s="179" t="s">
        <v>236</v>
      </c>
      <c r="F135" s="179" t="s">
        <v>226</v>
      </c>
      <c r="G135" s="179" t="s">
        <v>23</v>
      </c>
      <c r="H135" s="179" t="s">
        <v>227</v>
      </c>
      <c r="I135" s="179" t="s">
        <v>341</v>
      </c>
      <c r="J135" s="182" t="n">
        <v>0</v>
      </c>
    </row>
    <row r="136" customFormat="false" ht="19.35" hidden="false" customHeight="false" outlineLevel="0" collapsed="false">
      <c r="A136" s="169" t="s">
        <v>342</v>
      </c>
      <c r="B136" s="178" t="n">
        <v>400</v>
      </c>
      <c r="C136" s="179" t="s">
        <v>48</v>
      </c>
      <c r="D136" s="179" t="s">
        <v>45</v>
      </c>
      <c r="E136" s="179"/>
      <c r="F136" s="179"/>
      <c r="G136" s="179"/>
      <c r="H136" s="179"/>
      <c r="I136" s="179"/>
      <c r="J136" s="182" t="n">
        <f aca="false">J137</f>
        <v>60</v>
      </c>
    </row>
    <row r="137" customFormat="false" ht="82.55" hidden="false" customHeight="false" outlineLevel="0" collapsed="false">
      <c r="A137" s="187" t="s">
        <v>343</v>
      </c>
      <c r="B137" s="178" t="n">
        <v>400</v>
      </c>
      <c r="C137" s="179" t="s">
        <v>48</v>
      </c>
      <c r="D137" s="179" t="s">
        <v>45</v>
      </c>
      <c r="E137" s="179" t="s">
        <v>27</v>
      </c>
      <c r="F137" s="179" t="s">
        <v>226</v>
      </c>
      <c r="G137" s="179" t="s">
        <v>23</v>
      </c>
      <c r="H137" s="179" t="s">
        <v>344</v>
      </c>
      <c r="I137" s="179"/>
      <c r="J137" s="182" t="n">
        <f aca="false">J138</f>
        <v>60</v>
      </c>
    </row>
    <row r="138" customFormat="false" ht="19.35" hidden="false" customHeight="false" outlineLevel="0" collapsed="false">
      <c r="A138" s="193" t="s">
        <v>329</v>
      </c>
      <c r="B138" s="178" t="n">
        <v>400</v>
      </c>
      <c r="C138" s="179" t="s">
        <v>48</v>
      </c>
      <c r="D138" s="179" t="s">
        <v>45</v>
      </c>
      <c r="E138" s="179" t="s">
        <v>27</v>
      </c>
      <c r="F138" s="179" t="s">
        <v>226</v>
      </c>
      <c r="G138" s="179" t="s">
        <v>23</v>
      </c>
      <c r="H138" s="179" t="s">
        <v>344</v>
      </c>
      <c r="I138" s="179" t="s">
        <v>330</v>
      </c>
      <c r="J138" s="182" t="n">
        <f aca="false">J139</f>
        <v>60</v>
      </c>
    </row>
    <row r="139" customFormat="false" ht="19.35" hidden="false" customHeight="false" outlineLevel="0" collapsed="false">
      <c r="A139" s="194" t="s">
        <v>345</v>
      </c>
      <c r="B139" s="178" t="n">
        <v>400</v>
      </c>
      <c r="C139" s="179" t="s">
        <v>48</v>
      </c>
      <c r="D139" s="179" t="s">
        <v>45</v>
      </c>
      <c r="E139" s="179" t="s">
        <v>27</v>
      </c>
      <c r="F139" s="179" t="s">
        <v>226</v>
      </c>
      <c r="G139" s="179" t="s">
        <v>23</v>
      </c>
      <c r="H139" s="179" t="s">
        <v>344</v>
      </c>
      <c r="I139" s="179" t="s">
        <v>346</v>
      </c>
      <c r="J139" s="182" t="n">
        <v>60</v>
      </c>
    </row>
    <row r="140" customFormat="false" ht="19.35" hidden="false" customHeight="false" outlineLevel="0" collapsed="false">
      <c r="A140" s="194"/>
      <c r="B140" s="178" t="n">
        <v>400</v>
      </c>
      <c r="C140" s="179"/>
      <c r="D140" s="179"/>
      <c r="E140" s="179"/>
      <c r="F140" s="179"/>
      <c r="G140" s="179"/>
      <c r="H140" s="179"/>
      <c r="I140" s="179"/>
      <c r="J140" s="182"/>
    </row>
    <row r="141" customFormat="false" ht="19.35" hidden="false" customHeight="false" outlineLevel="0" collapsed="false">
      <c r="A141" s="186" t="s">
        <v>348</v>
      </c>
      <c r="B141" s="178" t="n">
        <v>400</v>
      </c>
      <c r="C141" s="179" t="s">
        <v>59</v>
      </c>
      <c r="D141" s="179" t="s">
        <v>23</v>
      </c>
      <c r="E141" s="179"/>
      <c r="F141" s="179"/>
      <c r="G141" s="179"/>
      <c r="H141" s="179"/>
      <c r="I141" s="179"/>
      <c r="J141" s="180" t="n">
        <f aca="false">J142</f>
        <v>3789.12</v>
      </c>
    </row>
    <row r="142" customFormat="false" ht="19.35" hidden="false" customHeight="false" outlineLevel="0" collapsed="false">
      <c r="A142" s="169" t="s">
        <v>349</v>
      </c>
      <c r="B142" s="178" t="n">
        <v>400</v>
      </c>
      <c r="C142" s="179" t="s">
        <v>59</v>
      </c>
      <c r="D142" s="179" t="s">
        <v>27</v>
      </c>
      <c r="E142" s="179"/>
      <c r="F142" s="179"/>
      <c r="G142" s="179"/>
      <c r="H142" s="179"/>
      <c r="I142" s="179"/>
      <c r="J142" s="182" t="n">
        <f aca="false">J143</f>
        <v>3789.12</v>
      </c>
    </row>
    <row r="143" customFormat="false" ht="50.8" hidden="false" customHeight="false" outlineLevel="0" collapsed="false">
      <c r="A143" s="187" t="s">
        <v>350</v>
      </c>
      <c r="B143" s="178" t="n">
        <v>400</v>
      </c>
      <c r="C143" s="179" t="s">
        <v>59</v>
      </c>
      <c r="D143" s="179" t="s">
        <v>27</v>
      </c>
      <c r="E143" s="179" t="s">
        <v>61</v>
      </c>
      <c r="F143" s="179" t="s">
        <v>226</v>
      </c>
      <c r="G143" s="179" t="s">
        <v>23</v>
      </c>
      <c r="H143" s="179" t="s">
        <v>227</v>
      </c>
      <c r="I143" s="179"/>
      <c r="J143" s="182" t="n">
        <f aca="false">J144+J148+J151</f>
        <v>3789.12</v>
      </c>
    </row>
    <row r="144" customFormat="false" ht="50.8" hidden="false" customHeight="false" outlineLevel="0" collapsed="false">
      <c r="A144" s="183" t="s">
        <v>228</v>
      </c>
      <c r="B144" s="178" t="n">
        <v>400</v>
      </c>
      <c r="C144" s="179" t="s">
        <v>59</v>
      </c>
      <c r="D144" s="179" t="s">
        <v>27</v>
      </c>
      <c r="E144" s="179" t="s">
        <v>61</v>
      </c>
      <c r="F144" s="179" t="s">
        <v>226</v>
      </c>
      <c r="G144" s="179" t="s">
        <v>23</v>
      </c>
      <c r="H144" s="179" t="s">
        <v>227</v>
      </c>
      <c r="I144" s="179" t="s">
        <v>229</v>
      </c>
      <c r="J144" s="182" t="n">
        <f aca="false">J145</f>
        <v>804.36187</v>
      </c>
    </row>
    <row r="145" customFormat="false" ht="19.35" hidden="false" customHeight="false" outlineLevel="0" collapsed="false">
      <c r="A145" s="184" t="s">
        <v>287</v>
      </c>
      <c r="B145" s="178" t="n">
        <v>400</v>
      </c>
      <c r="C145" s="179" t="s">
        <v>59</v>
      </c>
      <c r="D145" s="179" t="s">
        <v>27</v>
      </c>
      <c r="E145" s="179" t="s">
        <v>61</v>
      </c>
      <c r="F145" s="179" t="s">
        <v>226</v>
      </c>
      <c r="G145" s="179" t="s">
        <v>23</v>
      </c>
      <c r="H145" s="179" t="s">
        <v>227</v>
      </c>
      <c r="I145" s="179" t="s">
        <v>30</v>
      </c>
      <c r="J145" s="182" t="n">
        <f aca="false">J146+J147</f>
        <v>804.36187</v>
      </c>
    </row>
    <row r="146" customFormat="false" ht="19.35" hidden="false" customHeight="false" outlineLevel="0" collapsed="false">
      <c r="A146" s="185" t="s">
        <v>300</v>
      </c>
      <c r="B146" s="178" t="n">
        <v>400</v>
      </c>
      <c r="C146" s="179" t="s">
        <v>59</v>
      </c>
      <c r="D146" s="179" t="s">
        <v>27</v>
      </c>
      <c r="E146" s="179" t="s">
        <v>61</v>
      </c>
      <c r="F146" s="179" t="s">
        <v>226</v>
      </c>
      <c r="G146" s="179" t="s">
        <v>23</v>
      </c>
      <c r="H146" s="179" t="s">
        <v>227</v>
      </c>
      <c r="I146" s="179" t="s">
        <v>301</v>
      </c>
      <c r="J146" s="182" t="n">
        <v>617.78945</v>
      </c>
    </row>
    <row r="147" customFormat="false" ht="34.9" hidden="false" customHeight="false" outlineLevel="0" collapsed="false">
      <c r="A147" s="185" t="s">
        <v>352</v>
      </c>
      <c r="B147" s="178" t="n">
        <v>400</v>
      </c>
      <c r="C147" s="179" t="s">
        <v>59</v>
      </c>
      <c r="D147" s="179" t="s">
        <v>27</v>
      </c>
      <c r="E147" s="179" t="s">
        <v>61</v>
      </c>
      <c r="F147" s="179" t="s">
        <v>226</v>
      </c>
      <c r="G147" s="179" t="s">
        <v>23</v>
      </c>
      <c r="H147" s="179" t="s">
        <v>227</v>
      </c>
      <c r="I147" s="179" t="s">
        <v>303</v>
      </c>
      <c r="J147" s="182" t="n">
        <v>186.57242</v>
      </c>
    </row>
    <row r="148" customFormat="false" ht="19.35" hidden="false" customHeight="false" outlineLevel="0" collapsed="false">
      <c r="A148" s="183" t="s">
        <v>249</v>
      </c>
      <c r="B148" s="178" t="n">
        <v>400</v>
      </c>
      <c r="C148" s="179" t="s">
        <v>59</v>
      </c>
      <c r="D148" s="179" t="s">
        <v>27</v>
      </c>
      <c r="E148" s="179" t="s">
        <v>61</v>
      </c>
      <c r="F148" s="179" t="s">
        <v>226</v>
      </c>
      <c r="G148" s="179" t="s">
        <v>23</v>
      </c>
      <c r="H148" s="179" t="s">
        <v>227</v>
      </c>
      <c r="I148" s="179" t="s">
        <v>250</v>
      </c>
      <c r="J148" s="182" t="n">
        <f aca="false">J149</f>
        <v>2949.75813</v>
      </c>
    </row>
    <row r="149" customFormat="false" ht="34.9" hidden="false" customHeight="false" outlineLevel="0" collapsed="false">
      <c r="A149" s="184" t="s">
        <v>251</v>
      </c>
      <c r="B149" s="178" t="n">
        <v>400</v>
      </c>
      <c r="C149" s="179" t="s">
        <v>59</v>
      </c>
      <c r="D149" s="179" t="s">
        <v>27</v>
      </c>
      <c r="E149" s="179" t="s">
        <v>61</v>
      </c>
      <c r="F149" s="179" t="s">
        <v>226</v>
      </c>
      <c r="G149" s="179" t="s">
        <v>23</v>
      </c>
      <c r="H149" s="179" t="s">
        <v>227</v>
      </c>
      <c r="I149" s="179" t="s">
        <v>252</v>
      </c>
      <c r="J149" s="182" t="n">
        <f aca="false">J150</f>
        <v>2949.75813</v>
      </c>
    </row>
    <row r="150" customFormat="false" ht="19.35" hidden="false" customHeight="false" outlineLevel="0" collapsed="false">
      <c r="A150" s="185" t="s">
        <v>253</v>
      </c>
      <c r="B150" s="178" t="n">
        <v>400</v>
      </c>
      <c r="C150" s="179" t="s">
        <v>59</v>
      </c>
      <c r="D150" s="179" t="s">
        <v>27</v>
      </c>
      <c r="E150" s="179" t="s">
        <v>61</v>
      </c>
      <c r="F150" s="179" t="s">
        <v>226</v>
      </c>
      <c r="G150" s="179" t="s">
        <v>23</v>
      </c>
      <c r="H150" s="179" t="s">
        <v>227</v>
      </c>
      <c r="I150" s="179" t="s">
        <v>254</v>
      </c>
      <c r="J150" s="182" t="n">
        <v>2949.75813</v>
      </c>
    </row>
    <row r="151" customFormat="false" ht="19.35" hidden="false" customHeight="false" outlineLevel="0" collapsed="false">
      <c r="A151" s="183" t="s">
        <v>255</v>
      </c>
      <c r="B151" s="178" t="n">
        <v>400</v>
      </c>
      <c r="C151" s="179" t="s">
        <v>59</v>
      </c>
      <c r="D151" s="179" t="s">
        <v>27</v>
      </c>
      <c r="E151" s="179" t="s">
        <v>61</v>
      </c>
      <c r="F151" s="179" t="s">
        <v>226</v>
      </c>
      <c r="G151" s="179" t="s">
        <v>23</v>
      </c>
      <c r="H151" s="179" t="s">
        <v>227</v>
      </c>
      <c r="I151" s="179" t="s">
        <v>256</v>
      </c>
      <c r="J151" s="182" t="n">
        <f aca="false">J152</f>
        <v>35</v>
      </c>
    </row>
    <row r="152" customFormat="false" ht="19.35" hidden="false" customHeight="false" outlineLevel="0" collapsed="false">
      <c r="A152" s="184" t="s">
        <v>262</v>
      </c>
      <c r="B152" s="178" t="n">
        <v>400</v>
      </c>
      <c r="C152" s="179" t="s">
        <v>59</v>
      </c>
      <c r="D152" s="179" t="s">
        <v>27</v>
      </c>
      <c r="E152" s="179" t="s">
        <v>61</v>
      </c>
      <c r="F152" s="179" t="s">
        <v>226</v>
      </c>
      <c r="G152" s="179" t="s">
        <v>23</v>
      </c>
      <c r="H152" s="179" t="s">
        <v>227</v>
      </c>
      <c r="I152" s="179" t="s">
        <v>263</v>
      </c>
      <c r="J152" s="182" t="n">
        <f aca="false">J153+J154+J155</f>
        <v>35</v>
      </c>
    </row>
    <row r="153" customFormat="false" ht="19.35" hidden="false" customHeight="false" outlineLevel="0" collapsed="false">
      <c r="A153" s="184" t="s">
        <v>264</v>
      </c>
      <c r="B153" s="178" t="n">
        <v>400</v>
      </c>
      <c r="C153" s="179" t="s">
        <v>59</v>
      </c>
      <c r="D153" s="179" t="s">
        <v>27</v>
      </c>
      <c r="E153" s="179" t="s">
        <v>61</v>
      </c>
      <c r="F153" s="179" t="s">
        <v>226</v>
      </c>
      <c r="G153" s="179" t="s">
        <v>23</v>
      </c>
      <c r="H153" s="179" t="s">
        <v>227</v>
      </c>
      <c r="I153" s="179" t="s">
        <v>265</v>
      </c>
      <c r="J153" s="182" t="n">
        <v>20</v>
      </c>
    </row>
    <row r="154" customFormat="false" ht="19.35" hidden="false" customHeight="false" outlineLevel="0" collapsed="false">
      <c r="A154" s="185" t="s">
        <v>266</v>
      </c>
      <c r="B154" s="178" t="n">
        <v>400</v>
      </c>
      <c r="C154" s="179" t="s">
        <v>59</v>
      </c>
      <c r="D154" s="179" t="s">
        <v>27</v>
      </c>
      <c r="E154" s="179" t="s">
        <v>61</v>
      </c>
      <c r="F154" s="179" t="s">
        <v>226</v>
      </c>
      <c r="G154" s="179" t="s">
        <v>23</v>
      </c>
      <c r="H154" s="179" t="s">
        <v>227</v>
      </c>
      <c r="I154" s="179" t="s">
        <v>267</v>
      </c>
      <c r="J154" s="182" t="n">
        <v>3</v>
      </c>
    </row>
    <row r="155" customFormat="false" ht="19.35" hidden="false" customHeight="false" outlineLevel="0" collapsed="false">
      <c r="A155" s="185" t="s">
        <v>268</v>
      </c>
      <c r="B155" s="178" t="n">
        <v>400</v>
      </c>
      <c r="C155" s="179" t="s">
        <v>59</v>
      </c>
      <c r="D155" s="179" t="s">
        <v>27</v>
      </c>
      <c r="E155" s="179" t="s">
        <v>61</v>
      </c>
      <c r="F155" s="179" t="s">
        <v>226</v>
      </c>
      <c r="G155" s="179" t="s">
        <v>23</v>
      </c>
      <c r="H155" s="179" t="s">
        <v>227</v>
      </c>
      <c r="I155" s="179" t="s">
        <v>269</v>
      </c>
      <c r="J155" s="182" t="n">
        <f aca="false">2+10</f>
        <v>12</v>
      </c>
    </row>
    <row r="156" customFormat="false" ht="34.9" hidden="false" customHeight="false" outlineLevel="0" collapsed="false">
      <c r="A156" s="186" t="s">
        <v>354</v>
      </c>
      <c r="B156" s="178" t="n">
        <v>400</v>
      </c>
      <c r="C156" s="179" t="s">
        <v>75</v>
      </c>
      <c r="D156" s="179" t="s">
        <v>23</v>
      </c>
      <c r="E156" s="179"/>
      <c r="F156" s="179"/>
      <c r="G156" s="179"/>
      <c r="H156" s="179"/>
      <c r="I156" s="179"/>
      <c r="J156" s="180" t="n">
        <f aca="false">J157</f>
        <v>77.5</v>
      </c>
    </row>
    <row r="157" customFormat="false" ht="19.35" hidden="false" customHeight="false" outlineLevel="0" collapsed="false">
      <c r="A157" s="169" t="s">
        <v>355</v>
      </c>
      <c r="B157" s="178" t="n">
        <v>400</v>
      </c>
      <c r="C157" s="179" t="s">
        <v>75</v>
      </c>
      <c r="D157" s="179" t="s">
        <v>41</v>
      </c>
      <c r="E157" s="179"/>
      <c r="F157" s="179"/>
      <c r="G157" s="179"/>
      <c r="H157" s="179"/>
      <c r="I157" s="179"/>
      <c r="J157" s="182" t="n">
        <f aca="false">J158</f>
        <v>77.5</v>
      </c>
    </row>
    <row r="158" customFormat="false" ht="66.65" hidden="false" customHeight="false" outlineLevel="0" collapsed="false">
      <c r="A158" s="187" t="s">
        <v>356</v>
      </c>
      <c r="B158" s="178" t="n">
        <v>400</v>
      </c>
      <c r="C158" s="179" t="s">
        <v>75</v>
      </c>
      <c r="D158" s="179" t="s">
        <v>41</v>
      </c>
      <c r="E158" s="179" t="s">
        <v>29</v>
      </c>
      <c r="F158" s="179" t="s">
        <v>226</v>
      </c>
      <c r="G158" s="179" t="s">
        <v>23</v>
      </c>
      <c r="H158" s="179" t="s">
        <v>247</v>
      </c>
      <c r="I158" s="179"/>
      <c r="J158" s="182" t="n">
        <f aca="false">J159</f>
        <v>77.5</v>
      </c>
    </row>
    <row r="159" customFormat="false" ht="19.35" hidden="false" customHeight="false" outlineLevel="0" collapsed="false">
      <c r="A159" s="193" t="s">
        <v>357</v>
      </c>
      <c r="B159" s="162" t="n">
        <v>400</v>
      </c>
      <c r="C159" s="179" t="s">
        <v>75</v>
      </c>
      <c r="D159" s="179" t="s">
        <v>41</v>
      </c>
      <c r="E159" s="179" t="s">
        <v>29</v>
      </c>
      <c r="F159" s="179" t="s">
        <v>226</v>
      </c>
      <c r="G159" s="179" t="s">
        <v>23</v>
      </c>
      <c r="H159" s="179" t="s">
        <v>247</v>
      </c>
      <c r="I159" s="179" t="s">
        <v>358</v>
      </c>
      <c r="J159" s="182" t="n">
        <f aca="false">J160</f>
        <v>77.5</v>
      </c>
    </row>
    <row r="160" customFormat="false" ht="19.35" hidden="false" customHeight="false" outlineLevel="0" collapsed="false">
      <c r="A160" s="194" t="s">
        <v>359</v>
      </c>
      <c r="B160" s="162" t="n">
        <v>400</v>
      </c>
      <c r="C160" s="179" t="s">
        <v>75</v>
      </c>
      <c r="D160" s="179" t="s">
        <v>41</v>
      </c>
      <c r="E160" s="179" t="s">
        <v>29</v>
      </c>
      <c r="F160" s="179" t="s">
        <v>226</v>
      </c>
      <c r="G160" s="179" t="s">
        <v>23</v>
      </c>
      <c r="H160" s="179" t="s">
        <v>247</v>
      </c>
      <c r="I160" s="179" t="s">
        <v>360</v>
      </c>
      <c r="J160" s="182" t="n">
        <v>77.5</v>
      </c>
    </row>
  </sheetData>
  <mergeCells count="12">
    <mergeCell ref="B1:J1"/>
    <mergeCell ref="B2:J2"/>
    <mergeCell ref="B3:J3"/>
    <mergeCell ref="B4:J4"/>
    <mergeCell ref="A6:J6"/>
    <mergeCell ref="A7:A8"/>
    <mergeCell ref="B7:B8"/>
    <mergeCell ref="C7:C8"/>
    <mergeCell ref="D7:D8"/>
    <mergeCell ref="E7:H7"/>
    <mergeCell ref="I7:I8"/>
    <mergeCell ref="J7:J8"/>
  </mergeCells>
  <printOptions headings="false" gridLines="false" gridLinesSet="true" horizontalCentered="true" verticalCentered="false"/>
  <pageMargins left="0.25" right="0.25" top="0.75" bottom="0.75" header="0.511805555555555" footer="0.511805555555555"/>
  <pageSetup paperSize="9" scale="4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33" man="true" max="16383" min="0"/>
    <brk id="69" man="true" max="16383" min="0"/>
    <brk id="116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U128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DA41" activeCellId="0" sqref="DA41"/>
    </sheetView>
  </sheetViews>
  <sheetFormatPr defaultColWidth="1.2265625" defaultRowHeight="12.75" zeroHeight="false" outlineLevelRow="0" outlineLevelCol="0"/>
  <cols>
    <col collapsed="false" customWidth="false" hidden="false" outlineLevel="0" max="257" min="1" style="196" width="1.22"/>
  </cols>
  <sheetData>
    <row r="1" customFormat="false" ht="12.75" hidden="false" customHeight="true" outlineLevel="0" collapsed="false">
      <c r="A1" s="196" t="s">
        <v>365</v>
      </c>
      <c r="BH1" s="196" t="s">
        <v>366</v>
      </c>
    </row>
    <row r="2" customFormat="false" ht="12.75" hidden="false" customHeight="true" outlineLevel="0" collapsed="false">
      <c r="A2" s="197" t="s">
        <v>367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BH2" s="197" t="s">
        <v>367</v>
      </c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</row>
    <row r="3" s="198" customFormat="true" ht="10.5" hidden="false" customHeight="true" outlineLevel="0" collapsed="false">
      <c r="A3" s="198" t="s">
        <v>368</v>
      </c>
      <c r="BH3" s="198" t="s">
        <v>369</v>
      </c>
    </row>
    <row r="4" customFormat="false" ht="12.75" hidden="false" customHeight="true" outlineLevel="0" collapsed="false">
      <c r="A4" s="197" t="s">
        <v>370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BH4" s="197" t="s">
        <v>370</v>
      </c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="198" customFormat="true" ht="10.5" hidden="false" customHeight="true" outlineLevel="0" collapsed="false">
      <c r="A5" s="198" t="s">
        <v>371</v>
      </c>
      <c r="BH5" s="198" t="s">
        <v>371</v>
      </c>
    </row>
    <row r="6" customFormat="false" ht="12.75" hidden="false" customHeight="true" outlineLevel="0" collapsed="false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Q6" s="197" t="s">
        <v>372</v>
      </c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X6" s="197" t="s">
        <v>372</v>
      </c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</row>
    <row r="7" s="198" customFormat="true" ht="10.5" hidden="false" customHeight="true" outlineLevel="0" collapsed="false">
      <c r="A7" s="198" t="s">
        <v>373</v>
      </c>
      <c r="Q7" s="198" t="s">
        <v>374</v>
      </c>
      <c r="BH7" s="198" t="s">
        <v>373</v>
      </c>
      <c r="BX7" s="198" t="s">
        <v>374</v>
      </c>
    </row>
    <row r="8" customFormat="false" ht="12.75" hidden="false" customHeight="false" outlineLevel="0" collapsed="false">
      <c r="A8" s="199" t="s">
        <v>375</v>
      </c>
      <c r="B8" s="200"/>
      <c r="C8" s="200"/>
      <c r="D8" s="200"/>
      <c r="E8" s="201" t="s">
        <v>376</v>
      </c>
      <c r="F8" s="197" t="s">
        <v>377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W8" s="202" t="s">
        <v>378</v>
      </c>
      <c r="X8" s="203" t="s">
        <v>379</v>
      </c>
      <c r="Y8" s="203"/>
      <c r="Z8" s="201" t="s">
        <v>380</v>
      </c>
      <c r="BH8" s="199" t="s">
        <v>375</v>
      </c>
      <c r="BI8" s="200"/>
      <c r="BJ8" s="200"/>
      <c r="BK8" s="200"/>
      <c r="BL8" s="201" t="s">
        <v>376</v>
      </c>
      <c r="BM8" s="197" t="s">
        <v>377</v>
      </c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D8" s="202" t="s">
        <v>378</v>
      </c>
      <c r="CE8" s="203" t="s">
        <v>379</v>
      </c>
      <c r="CF8" s="203"/>
      <c r="CG8" s="201" t="s">
        <v>380</v>
      </c>
    </row>
    <row r="9" customFormat="false" ht="12.75" hidden="false" customHeight="false" outlineLevel="0" collapsed="false">
      <c r="A9" s="199"/>
      <c r="E9" s="201"/>
      <c r="W9" s="202"/>
      <c r="X9" s="204"/>
      <c r="Y9" s="204"/>
      <c r="Z9" s="201"/>
      <c r="BH9" s="199"/>
      <c r="BL9" s="201"/>
      <c r="CD9" s="202"/>
      <c r="CE9" s="204"/>
      <c r="CF9" s="204"/>
      <c r="CG9" s="201"/>
    </row>
    <row r="10" customFormat="false" ht="15.75" hidden="false" customHeight="false" outlineLevel="0" collapsed="false">
      <c r="J10" s="205"/>
      <c r="K10" s="205"/>
      <c r="L10" s="205"/>
      <c r="M10" s="205"/>
      <c r="T10" s="205"/>
      <c r="U10" s="205"/>
      <c r="V10" s="205"/>
      <c r="W10" s="205"/>
      <c r="X10" s="205"/>
      <c r="Y10" s="205"/>
      <c r="Z10" s="205"/>
      <c r="AA10" s="205"/>
      <c r="AB10" s="206"/>
      <c r="AC10" s="206"/>
      <c r="AD10" s="205"/>
      <c r="AE10" s="207" t="s">
        <v>381</v>
      </c>
      <c r="AF10" s="208" t="s">
        <v>22</v>
      </c>
      <c r="AG10" s="208"/>
      <c r="AH10" s="208"/>
      <c r="AI10" s="208"/>
      <c r="AJ10" s="208"/>
      <c r="AK10" s="208"/>
      <c r="AL10" s="208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7" t="s">
        <v>382</v>
      </c>
      <c r="BV10" s="209" t="s">
        <v>379</v>
      </c>
      <c r="BW10" s="209"/>
      <c r="BX10" s="209"/>
      <c r="CJ10" s="210" t="s">
        <v>383</v>
      </c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</row>
    <row r="11" customFormat="false" ht="15.75" hidden="false" customHeight="false" outlineLevel="0" collapsed="false">
      <c r="C11" s="211"/>
      <c r="BG11" s="207" t="s">
        <v>384</v>
      </c>
      <c r="BH11" s="209"/>
      <c r="BI11" s="209"/>
      <c r="BJ11" s="207" t="s">
        <v>385</v>
      </c>
      <c r="BK11" s="207"/>
      <c r="BL11" s="207"/>
      <c r="BM11" s="207"/>
      <c r="BN11" s="209"/>
      <c r="BO11" s="209"/>
      <c r="BP11" s="212" t="s">
        <v>386</v>
      </c>
      <c r="CA11" s="199"/>
      <c r="CC11" s="201"/>
      <c r="CH11" s="199" t="s">
        <v>387</v>
      </c>
      <c r="CJ11" s="213" t="s">
        <v>388</v>
      </c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</row>
    <row r="12" customFormat="false" ht="12.75" hidden="false" customHeight="false" outlineLevel="0" collapsed="false">
      <c r="O12" s="211"/>
      <c r="AM12" s="199" t="s">
        <v>389</v>
      </c>
      <c r="AN12" s="200"/>
      <c r="AO12" s="200"/>
      <c r="AP12" s="200"/>
      <c r="AQ12" s="201" t="s">
        <v>376</v>
      </c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C12" s="202" t="s">
        <v>378</v>
      </c>
      <c r="BD12" s="214"/>
      <c r="BE12" s="214"/>
      <c r="BF12" s="201" t="s">
        <v>380</v>
      </c>
      <c r="BY12" s="201"/>
      <c r="CH12" s="199" t="s">
        <v>390</v>
      </c>
      <c r="CJ12" s="215" t="s">
        <v>391</v>
      </c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</row>
    <row r="13" customFormat="false" ht="12.75" hidden="false" customHeight="false" outlineLevel="0" collapsed="false">
      <c r="O13" s="211"/>
      <c r="BV13" s="202"/>
      <c r="BW13" s="204"/>
      <c r="BX13" s="204"/>
      <c r="BY13" s="201"/>
      <c r="CH13" s="199" t="s">
        <v>392</v>
      </c>
      <c r="CJ13" s="213" t="s">
        <v>393</v>
      </c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</row>
    <row r="14" customFormat="false" ht="12.75" hidden="false" customHeight="false" outlineLevel="0" collapsed="false">
      <c r="A14" s="201" t="s">
        <v>394</v>
      </c>
      <c r="O14" s="211"/>
      <c r="S14" s="216" t="s">
        <v>370</v>
      </c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V14" s="202"/>
      <c r="BW14" s="204"/>
      <c r="BX14" s="204"/>
      <c r="BY14" s="201"/>
      <c r="CH14" s="199" t="s">
        <v>395</v>
      </c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</row>
    <row r="15" customFormat="false" ht="12.75" hidden="false" customHeight="false" outlineLevel="0" collapsed="false">
      <c r="A15" s="201" t="s">
        <v>396</v>
      </c>
      <c r="O15" s="211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V15" s="202"/>
      <c r="BW15" s="204"/>
      <c r="BX15" s="204"/>
      <c r="BY15" s="201"/>
      <c r="CH15" s="199" t="s">
        <v>395</v>
      </c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</row>
    <row r="16" customFormat="false" ht="12.75" hidden="false" customHeight="false" outlineLevel="0" collapsed="false">
      <c r="A16" s="201" t="s">
        <v>397</v>
      </c>
      <c r="O16" s="211"/>
      <c r="Z16" s="217" t="s">
        <v>370</v>
      </c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V16" s="202"/>
      <c r="BW16" s="204"/>
      <c r="BX16" s="204"/>
      <c r="BY16" s="201"/>
      <c r="CH16" s="199" t="s">
        <v>398</v>
      </c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</row>
    <row r="17" customFormat="false" ht="12.75" hidden="false" customHeight="false" outlineLevel="0" collapsed="false">
      <c r="A17" s="201" t="s">
        <v>399</v>
      </c>
      <c r="O17" s="216" t="s">
        <v>400</v>
      </c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V17" s="202"/>
      <c r="BW17" s="204"/>
      <c r="BX17" s="204"/>
      <c r="BY17" s="201"/>
      <c r="CH17" s="199" t="s">
        <v>401</v>
      </c>
      <c r="CJ17" s="213" t="s">
        <v>402</v>
      </c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</row>
    <row r="18" customFormat="false" ht="12.75" hidden="false" customHeight="false" outlineLevel="0" collapsed="false">
      <c r="A18" s="201" t="s">
        <v>403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V18" s="202"/>
      <c r="BW18" s="204"/>
      <c r="BX18" s="204"/>
      <c r="BY18" s="201"/>
      <c r="CH18" s="199" t="s">
        <v>404</v>
      </c>
      <c r="CJ18" s="213" t="s">
        <v>405</v>
      </c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</row>
    <row r="19" customFormat="false" ht="12.75" hidden="false" customHeight="false" outlineLevel="0" collapsed="false">
      <c r="A19" s="201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V19" s="202"/>
      <c r="BW19" s="204"/>
      <c r="BX19" s="204"/>
      <c r="BY19" s="201"/>
      <c r="CH19" s="19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</row>
    <row r="20" customFormat="false" ht="12.75" hidden="false" customHeight="true" outlineLevel="0" collapsed="false">
      <c r="A20" s="196" t="s">
        <v>406</v>
      </c>
    </row>
    <row r="21" customFormat="false" ht="12.75" hidden="false" customHeight="true" outlineLevel="0" collapsed="false">
      <c r="A21" s="196" t="s">
        <v>407</v>
      </c>
    </row>
    <row r="22" customFormat="false" ht="12.75" hidden="false" customHeight="false" outlineLevel="0" collapsed="false"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M22" s="202"/>
      <c r="BN22" s="204"/>
      <c r="BO22" s="204"/>
      <c r="BP22" s="201"/>
      <c r="BT22" s="199" t="s">
        <v>408</v>
      </c>
      <c r="BU22" s="214" t="s">
        <v>379</v>
      </c>
      <c r="BV22" s="214"/>
      <c r="BW22" s="201" t="s">
        <v>409</v>
      </c>
      <c r="BY22" s="19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</row>
    <row r="24" customFormat="false" ht="15" hidden="false" customHeight="true" outlineLevel="0" collapsed="false">
      <c r="A24" s="220" t="s">
        <v>211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 t="s">
        <v>410</v>
      </c>
      <c r="W24" s="220"/>
      <c r="X24" s="220"/>
      <c r="Y24" s="220"/>
      <c r="Z24" s="220"/>
      <c r="AA24" s="220" t="s">
        <v>411</v>
      </c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1" t="s">
        <v>410</v>
      </c>
      <c r="BM24" s="221"/>
      <c r="BN24" s="221"/>
      <c r="BO24" s="221"/>
      <c r="BP24" s="221"/>
      <c r="BQ24" s="221"/>
      <c r="BR24" s="221"/>
      <c r="BS24" s="221"/>
      <c r="BT24" s="221"/>
      <c r="BU24" s="221"/>
      <c r="BV24" s="220" t="s">
        <v>412</v>
      </c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</row>
    <row r="25" customFormat="false" ht="3" hidden="false" customHeight="true" outlineLevel="0" collapsed="false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 t="s">
        <v>413</v>
      </c>
      <c r="W25" s="222"/>
      <c r="X25" s="222"/>
      <c r="Y25" s="222"/>
      <c r="Z25" s="222"/>
      <c r="AA25" s="223"/>
      <c r="AB25" s="223"/>
      <c r="AC25" s="223"/>
      <c r="AD25" s="223"/>
      <c r="AE25" s="223"/>
      <c r="AF25" s="223"/>
      <c r="AG25" s="223"/>
      <c r="AH25" s="223"/>
      <c r="AI25" s="223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5"/>
      <c r="BD25" s="225"/>
      <c r="BE25" s="225"/>
      <c r="BF25" s="225"/>
      <c r="BG25" s="225"/>
      <c r="BH25" s="225"/>
      <c r="BI25" s="225"/>
      <c r="BJ25" s="225"/>
      <c r="BK25" s="225"/>
      <c r="BL25" s="222" t="s">
        <v>414</v>
      </c>
      <c r="BM25" s="222"/>
      <c r="BN25" s="222"/>
      <c r="BO25" s="222"/>
      <c r="BP25" s="222"/>
      <c r="BQ25" s="222"/>
      <c r="BR25" s="222"/>
      <c r="BS25" s="222"/>
      <c r="BT25" s="222"/>
      <c r="BU25" s="222"/>
      <c r="BV25" s="223"/>
      <c r="BW25" s="223"/>
      <c r="BX25" s="223"/>
      <c r="BY25" s="223"/>
      <c r="BZ25" s="223"/>
      <c r="CA25" s="223"/>
      <c r="CB25" s="223"/>
      <c r="CC25" s="223"/>
      <c r="CD25" s="223"/>
      <c r="CE25" s="224"/>
      <c r="CF25" s="224"/>
      <c r="CG25" s="224"/>
      <c r="CH25" s="224"/>
      <c r="CI25" s="224"/>
      <c r="CJ25" s="224"/>
      <c r="CK25" s="224"/>
      <c r="CL25" s="224"/>
      <c r="CM25" s="224"/>
      <c r="CN25" s="225"/>
      <c r="CO25" s="225"/>
      <c r="CP25" s="225"/>
      <c r="CQ25" s="225"/>
      <c r="CR25" s="225"/>
      <c r="CS25" s="225"/>
      <c r="CT25" s="225"/>
      <c r="CU25" s="225"/>
    </row>
    <row r="26" customFormat="false" ht="12.75" hidden="false" customHeight="true" outlineLevel="0" collapsed="false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6" t="s">
        <v>415</v>
      </c>
      <c r="AB26" s="226"/>
      <c r="AC26" s="226"/>
      <c r="AD26" s="226"/>
      <c r="AE26" s="226"/>
      <c r="AF26" s="226"/>
      <c r="AG26" s="226"/>
      <c r="AH26" s="226"/>
      <c r="AI26" s="226"/>
      <c r="AJ26" s="226" t="s">
        <v>416</v>
      </c>
      <c r="AK26" s="226"/>
      <c r="AL26" s="226"/>
      <c r="AM26" s="226"/>
      <c r="AN26" s="226"/>
      <c r="AO26" s="226"/>
      <c r="AP26" s="226"/>
      <c r="AQ26" s="226"/>
      <c r="AR26" s="226"/>
      <c r="AS26" s="226" t="s">
        <v>417</v>
      </c>
      <c r="AT26" s="226"/>
      <c r="AU26" s="226"/>
      <c r="AV26" s="226"/>
      <c r="AW26" s="226"/>
      <c r="AX26" s="226"/>
      <c r="AY26" s="226"/>
      <c r="AZ26" s="226"/>
      <c r="BA26" s="226"/>
      <c r="BB26" s="226"/>
      <c r="BC26" s="226" t="s">
        <v>418</v>
      </c>
      <c r="BD26" s="226"/>
      <c r="BE26" s="226"/>
      <c r="BF26" s="226"/>
      <c r="BG26" s="226"/>
      <c r="BH26" s="226"/>
      <c r="BI26" s="226"/>
      <c r="BJ26" s="226"/>
      <c r="BK26" s="226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6" t="s">
        <v>419</v>
      </c>
      <c r="BW26" s="226"/>
      <c r="BX26" s="226"/>
      <c r="BY26" s="226"/>
      <c r="BZ26" s="226"/>
      <c r="CA26" s="226"/>
      <c r="CB26" s="226"/>
      <c r="CC26" s="226"/>
      <c r="CD26" s="226"/>
      <c r="CE26" s="226" t="s">
        <v>420</v>
      </c>
      <c r="CF26" s="226"/>
      <c r="CG26" s="226"/>
      <c r="CH26" s="226"/>
      <c r="CI26" s="226"/>
      <c r="CJ26" s="226"/>
      <c r="CK26" s="226"/>
      <c r="CL26" s="226"/>
      <c r="CM26" s="226"/>
      <c r="CN26" s="222" t="s">
        <v>410</v>
      </c>
      <c r="CO26" s="222"/>
      <c r="CP26" s="222"/>
      <c r="CQ26" s="222"/>
      <c r="CR26" s="222"/>
      <c r="CS26" s="222"/>
      <c r="CT26" s="222"/>
      <c r="CU26" s="222"/>
    </row>
    <row r="27" customFormat="false" ht="12.75" hidden="false" customHeight="true" outlineLevel="0" collapsed="false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 t="s">
        <v>421</v>
      </c>
      <c r="BD27" s="226"/>
      <c r="BE27" s="226"/>
      <c r="BF27" s="226"/>
      <c r="BG27" s="226"/>
      <c r="BH27" s="226"/>
      <c r="BI27" s="226"/>
      <c r="BJ27" s="226"/>
      <c r="BK27" s="226"/>
      <c r="BL27" s="222" t="s">
        <v>422</v>
      </c>
      <c r="BM27" s="222"/>
      <c r="BN27" s="222"/>
      <c r="BO27" s="222"/>
      <c r="BP27" s="222"/>
      <c r="BQ27" s="222"/>
      <c r="BR27" s="222"/>
      <c r="BS27" s="222"/>
      <c r="BT27" s="222"/>
      <c r="BU27" s="222"/>
      <c r="BV27" s="226" t="s">
        <v>423</v>
      </c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2" t="s">
        <v>424</v>
      </c>
      <c r="CO27" s="222"/>
      <c r="CP27" s="222"/>
      <c r="CQ27" s="222"/>
      <c r="CR27" s="222"/>
      <c r="CS27" s="222"/>
      <c r="CT27" s="222"/>
      <c r="CU27" s="222"/>
    </row>
    <row r="28" customFormat="false" ht="13.5" hidden="false" customHeight="true" outlineLevel="0" collapsed="false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 t="s">
        <v>425</v>
      </c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2"/>
      <c r="CO28" s="222"/>
      <c r="CP28" s="222"/>
      <c r="CQ28" s="222"/>
      <c r="CR28" s="222"/>
      <c r="CS28" s="222"/>
      <c r="CT28" s="222"/>
      <c r="CU28" s="222"/>
    </row>
    <row r="29" customFormat="false" ht="12.75" hidden="false" customHeight="true" outlineLevel="0" collapsed="false">
      <c r="A29" s="227" t="n">
        <v>1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 t="n">
        <v>2</v>
      </c>
      <c r="W29" s="227"/>
      <c r="X29" s="227"/>
      <c r="Y29" s="227"/>
      <c r="Z29" s="227"/>
      <c r="AA29" s="228" t="n">
        <v>3</v>
      </c>
      <c r="AB29" s="228"/>
      <c r="AC29" s="228"/>
      <c r="AD29" s="228"/>
      <c r="AE29" s="228"/>
      <c r="AF29" s="228"/>
      <c r="AG29" s="228"/>
      <c r="AH29" s="228"/>
      <c r="AI29" s="228"/>
      <c r="AJ29" s="228" t="n">
        <v>4</v>
      </c>
      <c r="AK29" s="228"/>
      <c r="AL29" s="228"/>
      <c r="AM29" s="228"/>
      <c r="AN29" s="228"/>
      <c r="AO29" s="228"/>
      <c r="AP29" s="228"/>
      <c r="AQ29" s="228"/>
      <c r="AR29" s="228"/>
      <c r="AS29" s="228" t="n">
        <v>5</v>
      </c>
      <c r="AT29" s="228"/>
      <c r="AU29" s="228"/>
      <c r="AV29" s="228"/>
      <c r="AW29" s="228"/>
      <c r="AX29" s="228"/>
      <c r="AY29" s="228"/>
      <c r="AZ29" s="228"/>
      <c r="BA29" s="228"/>
      <c r="BB29" s="228"/>
      <c r="BC29" s="228" t="n">
        <v>6</v>
      </c>
      <c r="BD29" s="228"/>
      <c r="BE29" s="228"/>
      <c r="BF29" s="228"/>
      <c r="BG29" s="228"/>
      <c r="BH29" s="228"/>
      <c r="BI29" s="228"/>
      <c r="BJ29" s="228"/>
      <c r="BK29" s="228"/>
      <c r="BL29" s="227" t="n">
        <v>7</v>
      </c>
      <c r="BM29" s="227"/>
      <c r="BN29" s="227"/>
      <c r="BO29" s="227"/>
      <c r="BP29" s="227"/>
      <c r="BQ29" s="227"/>
      <c r="BR29" s="227"/>
      <c r="BS29" s="227"/>
      <c r="BT29" s="227"/>
      <c r="BU29" s="227"/>
      <c r="BV29" s="227" t="n">
        <v>8</v>
      </c>
      <c r="BW29" s="227"/>
      <c r="BX29" s="227"/>
      <c r="BY29" s="227"/>
      <c r="BZ29" s="227"/>
      <c r="CA29" s="227"/>
      <c r="CB29" s="227"/>
      <c r="CC29" s="227"/>
      <c r="CD29" s="227"/>
      <c r="CE29" s="227" t="n">
        <v>9</v>
      </c>
      <c r="CF29" s="227"/>
      <c r="CG29" s="227"/>
      <c r="CH29" s="227"/>
      <c r="CI29" s="227"/>
      <c r="CJ29" s="227"/>
      <c r="CK29" s="227"/>
      <c r="CL29" s="227"/>
      <c r="CM29" s="227"/>
      <c r="CN29" s="227" t="n">
        <v>10</v>
      </c>
      <c r="CO29" s="227"/>
      <c r="CP29" s="227"/>
      <c r="CQ29" s="227"/>
      <c r="CR29" s="227"/>
      <c r="CS29" s="227"/>
      <c r="CT29" s="227"/>
      <c r="CU29" s="227"/>
    </row>
    <row r="30" customFormat="false" ht="25.5" hidden="false" customHeight="true" outlineLevel="0" collapsed="false">
      <c r="A30" s="229" t="s">
        <v>426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30"/>
      <c r="W30" s="230"/>
      <c r="X30" s="230"/>
      <c r="Y30" s="230"/>
      <c r="Z30" s="230"/>
      <c r="AA30" s="230" t="s">
        <v>27</v>
      </c>
      <c r="AB30" s="230"/>
      <c r="AC30" s="230"/>
      <c r="AD30" s="230"/>
      <c r="AE30" s="230"/>
      <c r="AF30" s="230"/>
      <c r="AG30" s="230"/>
      <c r="AH30" s="230"/>
      <c r="AI30" s="230"/>
      <c r="AJ30" s="230" t="s">
        <v>29</v>
      </c>
      <c r="AK30" s="230"/>
      <c r="AL30" s="230"/>
      <c r="AM30" s="230"/>
      <c r="AN30" s="230"/>
      <c r="AO30" s="230"/>
      <c r="AP30" s="230"/>
      <c r="AQ30" s="230"/>
      <c r="AR30" s="230"/>
      <c r="AS30" s="230" t="s">
        <v>427</v>
      </c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1" t="n">
        <f aca="false">BV31+BV32</f>
        <v>949589.74</v>
      </c>
      <c r="BW30" s="231"/>
      <c r="BX30" s="231"/>
      <c r="BY30" s="231"/>
      <c r="BZ30" s="231"/>
      <c r="CA30" s="231"/>
      <c r="CB30" s="231"/>
      <c r="CC30" s="231"/>
      <c r="CD30" s="231"/>
      <c r="CE30" s="232"/>
      <c r="CF30" s="232"/>
      <c r="CG30" s="232"/>
      <c r="CH30" s="232"/>
      <c r="CI30" s="232"/>
      <c r="CJ30" s="232"/>
      <c r="CK30" s="232"/>
      <c r="CL30" s="232"/>
      <c r="CM30" s="232"/>
      <c r="CN30" s="233"/>
      <c r="CO30" s="233"/>
      <c r="CP30" s="233"/>
      <c r="CQ30" s="233"/>
      <c r="CR30" s="233"/>
      <c r="CS30" s="233"/>
      <c r="CT30" s="233"/>
      <c r="CU30" s="233"/>
    </row>
    <row r="31" customFormat="false" ht="12.75" hidden="false" customHeight="true" outlineLevel="0" collapsed="false">
      <c r="A31" s="234" t="s">
        <v>428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5"/>
      <c r="W31" s="235"/>
      <c r="X31" s="235"/>
      <c r="Y31" s="235"/>
      <c r="Z31" s="235"/>
      <c r="AA31" s="236" t="s">
        <v>27</v>
      </c>
      <c r="AB31" s="236"/>
      <c r="AC31" s="236"/>
      <c r="AD31" s="236"/>
      <c r="AE31" s="236"/>
      <c r="AF31" s="236"/>
      <c r="AG31" s="236"/>
      <c r="AH31" s="236"/>
      <c r="AI31" s="236"/>
      <c r="AJ31" s="236" t="s">
        <v>29</v>
      </c>
      <c r="AK31" s="236"/>
      <c r="AL31" s="236"/>
      <c r="AM31" s="236"/>
      <c r="AN31" s="236"/>
      <c r="AO31" s="236"/>
      <c r="AP31" s="236"/>
      <c r="AQ31" s="236"/>
      <c r="AR31" s="236"/>
      <c r="AS31" s="236" t="s">
        <v>427</v>
      </c>
      <c r="AT31" s="236"/>
      <c r="AU31" s="236"/>
      <c r="AV31" s="236"/>
      <c r="AW31" s="236"/>
      <c r="AX31" s="236"/>
      <c r="AY31" s="236"/>
      <c r="AZ31" s="236"/>
      <c r="BA31" s="236"/>
      <c r="BB31" s="236"/>
      <c r="BC31" s="236" t="s">
        <v>232</v>
      </c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7" t="n">
        <f aca="false">Расходы!I16*1000</f>
        <v>729329.74</v>
      </c>
      <c r="BW31" s="237"/>
      <c r="BX31" s="237"/>
      <c r="BY31" s="237"/>
      <c r="BZ31" s="237"/>
      <c r="CA31" s="237"/>
      <c r="CB31" s="237"/>
      <c r="CC31" s="237"/>
      <c r="CD31" s="237"/>
      <c r="CE31" s="238"/>
      <c r="CF31" s="238"/>
      <c r="CG31" s="238"/>
      <c r="CH31" s="238"/>
      <c r="CI31" s="238"/>
      <c r="CJ31" s="238"/>
      <c r="CK31" s="238"/>
      <c r="CL31" s="238"/>
      <c r="CM31" s="238"/>
      <c r="CN31" s="239"/>
      <c r="CO31" s="239"/>
      <c r="CP31" s="239"/>
      <c r="CQ31" s="239"/>
      <c r="CR31" s="239"/>
      <c r="CS31" s="239"/>
      <c r="CT31" s="239"/>
      <c r="CU31" s="239"/>
    </row>
    <row r="32" customFormat="false" ht="24.75" hidden="false" customHeight="true" outlineLevel="0" collapsed="false">
      <c r="A32" s="234" t="s">
        <v>429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5"/>
      <c r="W32" s="235"/>
      <c r="X32" s="235"/>
      <c r="Y32" s="235"/>
      <c r="Z32" s="235"/>
      <c r="AA32" s="236" t="s">
        <v>27</v>
      </c>
      <c r="AB32" s="236"/>
      <c r="AC32" s="236"/>
      <c r="AD32" s="236"/>
      <c r="AE32" s="236"/>
      <c r="AF32" s="236"/>
      <c r="AG32" s="236"/>
      <c r="AH32" s="236"/>
      <c r="AI32" s="236"/>
      <c r="AJ32" s="236" t="s">
        <v>29</v>
      </c>
      <c r="AK32" s="236"/>
      <c r="AL32" s="236"/>
      <c r="AM32" s="236"/>
      <c r="AN32" s="236"/>
      <c r="AO32" s="236"/>
      <c r="AP32" s="236"/>
      <c r="AQ32" s="236"/>
      <c r="AR32" s="236"/>
      <c r="AS32" s="236" t="s">
        <v>427</v>
      </c>
      <c r="AT32" s="236"/>
      <c r="AU32" s="236"/>
      <c r="AV32" s="236"/>
      <c r="AW32" s="236"/>
      <c r="AX32" s="236"/>
      <c r="AY32" s="236"/>
      <c r="AZ32" s="236"/>
      <c r="BA32" s="236"/>
      <c r="BB32" s="236"/>
      <c r="BC32" s="236" t="s">
        <v>234</v>
      </c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7" t="n">
        <f aca="false">Расходы!I17*1000</f>
        <v>220260</v>
      </c>
      <c r="BW32" s="237"/>
      <c r="BX32" s="237"/>
      <c r="BY32" s="237"/>
      <c r="BZ32" s="237"/>
      <c r="CA32" s="237"/>
      <c r="CB32" s="237"/>
      <c r="CC32" s="237"/>
      <c r="CD32" s="237"/>
      <c r="CE32" s="238"/>
      <c r="CF32" s="238"/>
      <c r="CG32" s="238"/>
      <c r="CH32" s="238"/>
      <c r="CI32" s="238"/>
      <c r="CJ32" s="238"/>
      <c r="CK32" s="238"/>
      <c r="CL32" s="238"/>
      <c r="CM32" s="238"/>
      <c r="CN32" s="239"/>
      <c r="CO32" s="239"/>
      <c r="CP32" s="239"/>
      <c r="CQ32" s="239"/>
      <c r="CR32" s="239"/>
      <c r="CS32" s="239"/>
      <c r="CT32" s="239"/>
      <c r="CU32" s="239"/>
    </row>
    <row r="33" customFormat="false" ht="24" hidden="false" customHeight="true" outlineLevel="0" collapsed="false">
      <c r="A33" s="240" t="s">
        <v>430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30"/>
      <c r="W33" s="230"/>
      <c r="X33" s="230"/>
      <c r="Y33" s="230"/>
      <c r="Z33" s="230"/>
      <c r="AA33" s="230" t="s">
        <v>27</v>
      </c>
      <c r="AB33" s="230"/>
      <c r="AC33" s="230"/>
      <c r="AD33" s="230"/>
      <c r="AE33" s="230"/>
      <c r="AF33" s="230"/>
      <c r="AG33" s="230"/>
      <c r="AH33" s="230"/>
      <c r="AI33" s="230"/>
      <c r="AJ33" s="230" t="s">
        <v>236</v>
      </c>
      <c r="AK33" s="230"/>
      <c r="AL33" s="230"/>
      <c r="AM33" s="230"/>
      <c r="AN33" s="230"/>
      <c r="AO33" s="230"/>
      <c r="AP33" s="230"/>
      <c r="AQ33" s="230"/>
      <c r="AR33" s="230"/>
      <c r="AS33" s="230" t="s">
        <v>431</v>
      </c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1" t="n">
        <f aca="false">BV34+BV35</f>
        <v>443401.362</v>
      </c>
      <c r="BW33" s="231"/>
      <c r="BX33" s="231"/>
      <c r="BY33" s="231"/>
      <c r="BZ33" s="231"/>
      <c r="CA33" s="231"/>
      <c r="CB33" s="231"/>
      <c r="CC33" s="231"/>
      <c r="CD33" s="231"/>
      <c r="CE33" s="232"/>
      <c r="CF33" s="232"/>
      <c r="CG33" s="232"/>
      <c r="CH33" s="232"/>
      <c r="CI33" s="232"/>
      <c r="CJ33" s="232"/>
      <c r="CK33" s="232"/>
      <c r="CL33" s="232"/>
      <c r="CM33" s="232"/>
      <c r="CN33" s="233"/>
      <c r="CO33" s="233"/>
      <c r="CP33" s="233"/>
      <c r="CQ33" s="233"/>
      <c r="CR33" s="233"/>
      <c r="CS33" s="233"/>
      <c r="CT33" s="233"/>
      <c r="CU33" s="233"/>
    </row>
    <row r="34" customFormat="false" ht="12.75" hidden="false" customHeight="true" outlineLevel="0" collapsed="false">
      <c r="A34" s="234" t="s">
        <v>428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5"/>
      <c r="W34" s="235"/>
      <c r="X34" s="235"/>
      <c r="Y34" s="235"/>
      <c r="Z34" s="235"/>
      <c r="AA34" s="236" t="s">
        <v>27</v>
      </c>
      <c r="AB34" s="236"/>
      <c r="AC34" s="236"/>
      <c r="AD34" s="236"/>
      <c r="AE34" s="236"/>
      <c r="AF34" s="236"/>
      <c r="AG34" s="236"/>
      <c r="AH34" s="236"/>
      <c r="AI34" s="236"/>
      <c r="AJ34" s="236" t="s">
        <v>236</v>
      </c>
      <c r="AK34" s="236"/>
      <c r="AL34" s="236"/>
      <c r="AM34" s="236"/>
      <c r="AN34" s="236"/>
      <c r="AO34" s="236"/>
      <c r="AP34" s="236"/>
      <c r="AQ34" s="236"/>
      <c r="AR34" s="236"/>
      <c r="AS34" s="236" t="s">
        <v>431</v>
      </c>
      <c r="AT34" s="236"/>
      <c r="AU34" s="236"/>
      <c r="AV34" s="236"/>
      <c r="AW34" s="236"/>
      <c r="AX34" s="236"/>
      <c r="AY34" s="236"/>
      <c r="AZ34" s="236"/>
      <c r="BA34" s="236"/>
      <c r="BB34" s="236"/>
      <c r="BC34" s="236" t="s">
        <v>232</v>
      </c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7" t="n">
        <f aca="false">Расходы!I22*1000</f>
        <v>340560.492</v>
      </c>
      <c r="BW34" s="237"/>
      <c r="BX34" s="237"/>
      <c r="BY34" s="237"/>
      <c r="BZ34" s="237"/>
      <c r="CA34" s="237"/>
      <c r="CB34" s="237"/>
      <c r="CC34" s="237"/>
      <c r="CD34" s="237"/>
      <c r="CE34" s="238"/>
      <c r="CF34" s="238"/>
      <c r="CG34" s="238"/>
      <c r="CH34" s="238"/>
      <c r="CI34" s="238"/>
      <c r="CJ34" s="238"/>
      <c r="CK34" s="238"/>
      <c r="CL34" s="238"/>
      <c r="CM34" s="238"/>
      <c r="CN34" s="239"/>
      <c r="CO34" s="239"/>
      <c r="CP34" s="239"/>
      <c r="CQ34" s="239"/>
      <c r="CR34" s="239"/>
      <c r="CS34" s="239"/>
      <c r="CT34" s="239"/>
      <c r="CU34" s="239"/>
    </row>
    <row r="35" customFormat="false" ht="26.25" hidden="false" customHeight="true" outlineLevel="0" collapsed="false">
      <c r="A35" s="234" t="s">
        <v>429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5"/>
      <c r="W35" s="235"/>
      <c r="X35" s="235"/>
      <c r="Y35" s="235"/>
      <c r="Z35" s="235"/>
      <c r="AA35" s="236" t="s">
        <v>27</v>
      </c>
      <c r="AB35" s="236"/>
      <c r="AC35" s="236"/>
      <c r="AD35" s="236"/>
      <c r="AE35" s="236"/>
      <c r="AF35" s="236"/>
      <c r="AG35" s="236"/>
      <c r="AH35" s="236"/>
      <c r="AI35" s="236"/>
      <c r="AJ35" s="236" t="s">
        <v>236</v>
      </c>
      <c r="AK35" s="236"/>
      <c r="AL35" s="236"/>
      <c r="AM35" s="236"/>
      <c r="AN35" s="236"/>
      <c r="AO35" s="236"/>
      <c r="AP35" s="236"/>
      <c r="AQ35" s="236"/>
      <c r="AR35" s="236"/>
      <c r="AS35" s="236" t="s">
        <v>431</v>
      </c>
      <c r="AT35" s="236"/>
      <c r="AU35" s="236"/>
      <c r="AV35" s="236"/>
      <c r="AW35" s="236"/>
      <c r="AX35" s="236"/>
      <c r="AY35" s="236"/>
      <c r="AZ35" s="236"/>
      <c r="BA35" s="236"/>
      <c r="BB35" s="236"/>
      <c r="BC35" s="236" t="s">
        <v>234</v>
      </c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7" t="n">
        <f aca="false">Расходы!I23*1000</f>
        <v>102840.87</v>
      </c>
      <c r="BW35" s="237"/>
      <c r="BX35" s="237"/>
      <c r="BY35" s="237"/>
      <c r="BZ35" s="237"/>
      <c r="CA35" s="237"/>
      <c r="CB35" s="237"/>
      <c r="CC35" s="237"/>
      <c r="CD35" s="237"/>
      <c r="CE35" s="238"/>
      <c r="CF35" s="238"/>
      <c r="CG35" s="238"/>
      <c r="CH35" s="238"/>
      <c r="CI35" s="238"/>
      <c r="CJ35" s="238"/>
      <c r="CK35" s="238"/>
      <c r="CL35" s="238"/>
      <c r="CM35" s="238"/>
      <c r="CN35" s="239"/>
      <c r="CO35" s="239"/>
      <c r="CP35" s="239"/>
      <c r="CQ35" s="239"/>
      <c r="CR35" s="239"/>
      <c r="CS35" s="239"/>
      <c r="CT35" s="239"/>
      <c r="CU35" s="239"/>
    </row>
    <row r="36" customFormat="false" ht="12.75" hidden="false" customHeight="true" outlineLevel="0" collapsed="false">
      <c r="A36" s="241" t="s">
        <v>432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30"/>
      <c r="W36" s="230"/>
      <c r="X36" s="230"/>
      <c r="Y36" s="230"/>
      <c r="Z36" s="230"/>
      <c r="AA36" s="230" t="s">
        <v>27</v>
      </c>
      <c r="AB36" s="230"/>
      <c r="AC36" s="230"/>
      <c r="AD36" s="230"/>
      <c r="AE36" s="230"/>
      <c r="AF36" s="230"/>
      <c r="AG36" s="230"/>
      <c r="AH36" s="230"/>
      <c r="AI36" s="230"/>
      <c r="AJ36" s="230" t="s">
        <v>59</v>
      </c>
      <c r="AK36" s="230"/>
      <c r="AL36" s="230"/>
      <c r="AM36" s="230"/>
      <c r="AN36" s="230"/>
      <c r="AO36" s="230"/>
      <c r="AP36" s="230"/>
      <c r="AQ36" s="230"/>
      <c r="AR36" s="230"/>
      <c r="AS36" s="230" t="s">
        <v>433</v>
      </c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1" t="n">
        <f aca="false">BV37</f>
        <v>95770</v>
      </c>
      <c r="BW36" s="231"/>
      <c r="BX36" s="231"/>
      <c r="BY36" s="231"/>
      <c r="BZ36" s="231"/>
      <c r="CA36" s="231"/>
      <c r="CB36" s="231"/>
      <c r="CC36" s="231"/>
      <c r="CD36" s="231"/>
      <c r="CE36" s="232"/>
      <c r="CF36" s="232"/>
      <c r="CG36" s="232"/>
      <c r="CH36" s="232"/>
      <c r="CI36" s="232"/>
      <c r="CJ36" s="232"/>
      <c r="CK36" s="232"/>
      <c r="CL36" s="232"/>
      <c r="CM36" s="232"/>
      <c r="CN36" s="233"/>
      <c r="CO36" s="233"/>
      <c r="CP36" s="233"/>
      <c r="CQ36" s="233"/>
      <c r="CR36" s="233"/>
      <c r="CS36" s="233"/>
      <c r="CT36" s="233"/>
      <c r="CU36" s="233"/>
    </row>
    <row r="37" customFormat="false" ht="12.75" hidden="false" customHeight="true" outlineLevel="0" collapsed="false">
      <c r="A37" s="242" t="s">
        <v>434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36"/>
      <c r="W37" s="236"/>
      <c r="X37" s="236"/>
      <c r="Y37" s="236"/>
      <c r="Z37" s="236"/>
      <c r="AA37" s="236" t="s">
        <v>27</v>
      </c>
      <c r="AB37" s="236"/>
      <c r="AC37" s="236"/>
      <c r="AD37" s="236"/>
      <c r="AE37" s="236"/>
      <c r="AF37" s="236"/>
      <c r="AG37" s="236"/>
      <c r="AH37" s="236"/>
      <c r="AI37" s="236"/>
      <c r="AJ37" s="236" t="s">
        <v>59</v>
      </c>
      <c r="AK37" s="236"/>
      <c r="AL37" s="236"/>
      <c r="AM37" s="236"/>
      <c r="AN37" s="236"/>
      <c r="AO37" s="236"/>
      <c r="AP37" s="236"/>
      <c r="AQ37" s="236"/>
      <c r="AR37" s="236"/>
      <c r="AS37" s="236" t="s">
        <v>433</v>
      </c>
      <c r="AT37" s="236"/>
      <c r="AU37" s="236"/>
      <c r="AV37" s="236"/>
      <c r="AW37" s="236"/>
      <c r="AX37" s="236"/>
      <c r="AY37" s="236"/>
      <c r="AZ37" s="236"/>
      <c r="BA37" s="236"/>
      <c r="BB37" s="236"/>
      <c r="BC37" s="236" t="s">
        <v>244</v>
      </c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7" t="n">
        <v>95770</v>
      </c>
      <c r="BW37" s="237"/>
      <c r="BX37" s="237"/>
      <c r="BY37" s="237"/>
      <c r="BZ37" s="237"/>
      <c r="CA37" s="237"/>
      <c r="CB37" s="237"/>
      <c r="CC37" s="237"/>
      <c r="CD37" s="237"/>
      <c r="CE37" s="238"/>
      <c r="CF37" s="238"/>
      <c r="CG37" s="238"/>
      <c r="CH37" s="238"/>
      <c r="CI37" s="238"/>
      <c r="CJ37" s="238"/>
      <c r="CK37" s="238"/>
      <c r="CL37" s="238"/>
      <c r="CM37" s="238"/>
      <c r="CN37" s="239"/>
      <c r="CO37" s="239"/>
      <c r="CP37" s="239"/>
      <c r="CQ37" s="239"/>
      <c r="CR37" s="239"/>
      <c r="CS37" s="239"/>
      <c r="CT37" s="239"/>
      <c r="CU37" s="239"/>
    </row>
    <row r="38" customFormat="false" ht="39.75" hidden="false" customHeight="true" outlineLevel="0" collapsed="false">
      <c r="A38" s="229" t="s">
        <v>435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30"/>
      <c r="W38" s="230"/>
      <c r="X38" s="230"/>
      <c r="Y38" s="230"/>
      <c r="Z38" s="230"/>
      <c r="AA38" s="230" t="s">
        <v>27</v>
      </c>
      <c r="AB38" s="230"/>
      <c r="AC38" s="230"/>
      <c r="AD38" s="230"/>
      <c r="AE38" s="230"/>
      <c r="AF38" s="230"/>
      <c r="AG38" s="230"/>
      <c r="AH38" s="230"/>
      <c r="AI38" s="230"/>
      <c r="AJ38" s="230" t="s">
        <v>67</v>
      </c>
      <c r="AK38" s="230"/>
      <c r="AL38" s="230"/>
      <c r="AM38" s="230"/>
      <c r="AN38" s="230"/>
      <c r="AO38" s="230"/>
      <c r="AP38" s="230"/>
      <c r="AQ38" s="230"/>
      <c r="AR38" s="230"/>
      <c r="AS38" s="230" t="s">
        <v>436</v>
      </c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1" t="n">
        <f aca="false">BV39+BV40+BV41+BV42+BV43+BV44+BV45+BV46+BV47+BV48+BV49+BV50+BV51+BV52+BV53+BV54</f>
        <v>8612310</v>
      </c>
      <c r="BW38" s="231"/>
      <c r="BX38" s="231"/>
      <c r="BY38" s="231"/>
      <c r="BZ38" s="231"/>
      <c r="CA38" s="231"/>
      <c r="CB38" s="231"/>
      <c r="CC38" s="231"/>
      <c r="CD38" s="231"/>
      <c r="CE38" s="232"/>
      <c r="CF38" s="232"/>
      <c r="CG38" s="232"/>
      <c r="CH38" s="232"/>
      <c r="CI38" s="232"/>
      <c r="CJ38" s="232"/>
      <c r="CK38" s="232"/>
      <c r="CL38" s="232"/>
      <c r="CM38" s="232"/>
      <c r="CN38" s="233"/>
      <c r="CO38" s="233"/>
      <c r="CP38" s="233"/>
      <c r="CQ38" s="233"/>
      <c r="CR38" s="233"/>
      <c r="CS38" s="233"/>
      <c r="CT38" s="233"/>
      <c r="CU38" s="233"/>
    </row>
    <row r="39" customFormat="false" ht="12.75" hidden="false" customHeight="true" outlineLevel="0" collapsed="false">
      <c r="A39" s="234" t="s">
        <v>428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6"/>
      <c r="W39" s="236"/>
      <c r="X39" s="236"/>
      <c r="Y39" s="236"/>
      <c r="Z39" s="236"/>
      <c r="AA39" s="236" t="s">
        <v>27</v>
      </c>
      <c r="AB39" s="236"/>
      <c r="AC39" s="236"/>
      <c r="AD39" s="236"/>
      <c r="AE39" s="236"/>
      <c r="AF39" s="236"/>
      <c r="AG39" s="236"/>
      <c r="AH39" s="236"/>
      <c r="AI39" s="236"/>
      <c r="AJ39" s="236" t="s">
        <v>67</v>
      </c>
      <c r="AK39" s="236"/>
      <c r="AL39" s="236"/>
      <c r="AM39" s="236"/>
      <c r="AN39" s="236"/>
      <c r="AO39" s="236"/>
      <c r="AP39" s="236"/>
      <c r="AQ39" s="236"/>
      <c r="AR39" s="236"/>
      <c r="AS39" s="236" t="s">
        <v>436</v>
      </c>
      <c r="AT39" s="236"/>
      <c r="AU39" s="236"/>
      <c r="AV39" s="236"/>
      <c r="AW39" s="236"/>
      <c r="AX39" s="236"/>
      <c r="AY39" s="236"/>
      <c r="AZ39" s="236"/>
      <c r="BA39" s="236"/>
      <c r="BB39" s="236"/>
      <c r="BC39" s="236" t="s">
        <v>232</v>
      </c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7" t="n">
        <f aca="false">Расходы!I31*1000</f>
        <v>2401930</v>
      </c>
      <c r="BW39" s="237"/>
      <c r="BX39" s="237"/>
      <c r="BY39" s="237"/>
      <c r="BZ39" s="237"/>
      <c r="CA39" s="237"/>
      <c r="CB39" s="237"/>
      <c r="CC39" s="237"/>
      <c r="CD39" s="237"/>
      <c r="CE39" s="238"/>
      <c r="CF39" s="238"/>
      <c r="CG39" s="238"/>
      <c r="CH39" s="238"/>
      <c r="CI39" s="238"/>
      <c r="CJ39" s="238"/>
      <c r="CK39" s="238"/>
      <c r="CL39" s="238"/>
      <c r="CM39" s="238"/>
      <c r="CN39" s="239"/>
      <c r="CO39" s="239"/>
      <c r="CP39" s="239"/>
      <c r="CQ39" s="239"/>
      <c r="CR39" s="239"/>
      <c r="CS39" s="239"/>
      <c r="CT39" s="239"/>
      <c r="CU39" s="239"/>
    </row>
    <row r="40" customFormat="false" ht="12.75" hidden="false" customHeight="true" outlineLevel="0" collapsed="false">
      <c r="A40" s="234" t="s">
        <v>437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6"/>
      <c r="W40" s="236"/>
      <c r="X40" s="236"/>
      <c r="Y40" s="236"/>
      <c r="Z40" s="236"/>
      <c r="AA40" s="236" t="s">
        <v>27</v>
      </c>
      <c r="AB40" s="236"/>
      <c r="AC40" s="236"/>
      <c r="AD40" s="236"/>
      <c r="AE40" s="236"/>
      <c r="AF40" s="236"/>
      <c r="AG40" s="236"/>
      <c r="AH40" s="236"/>
      <c r="AI40" s="236"/>
      <c r="AJ40" s="236" t="s">
        <v>67</v>
      </c>
      <c r="AK40" s="236"/>
      <c r="AL40" s="236"/>
      <c r="AM40" s="236"/>
      <c r="AN40" s="236"/>
      <c r="AO40" s="236"/>
      <c r="AP40" s="236"/>
      <c r="AQ40" s="236"/>
      <c r="AR40" s="236"/>
      <c r="AS40" s="236" t="s">
        <v>436</v>
      </c>
      <c r="AT40" s="236"/>
      <c r="AU40" s="236"/>
      <c r="AV40" s="236"/>
      <c r="AW40" s="236"/>
      <c r="AX40" s="236"/>
      <c r="AY40" s="236"/>
      <c r="AZ40" s="236"/>
      <c r="BA40" s="236"/>
      <c r="BB40" s="236"/>
      <c r="BC40" s="236" t="s">
        <v>87</v>
      </c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7" t="n">
        <f aca="false">Расходы!I32*1000</f>
        <v>30000</v>
      </c>
      <c r="BW40" s="237"/>
      <c r="BX40" s="237"/>
      <c r="BY40" s="237"/>
      <c r="BZ40" s="237"/>
      <c r="CA40" s="237"/>
      <c r="CB40" s="237"/>
      <c r="CC40" s="237"/>
      <c r="CD40" s="237"/>
      <c r="CE40" s="238"/>
      <c r="CF40" s="238"/>
      <c r="CG40" s="238"/>
      <c r="CH40" s="238"/>
      <c r="CI40" s="238"/>
      <c r="CJ40" s="238"/>
      <c r="CK40" s="238"/>
      <c r="CL40" s="238"/>
      <c r="CM40" s="238"/>
      <c r="CN40" s="239"/>
      <c r="CO40" s="239"/>
      <c r="CP40" s="239"/>
      <c r="CQ40" s="239"/>
      <c r="CR40" s="239"/>
      <c r="CS40" s="239"/>
      <c r="CT40" s="239"/>
      <c r="CU40" s="239"/>
    </row>
    <row r="41" customFormat="false" ht="25.5" hidden="false" customHeight="true" outlineLevel="0" collapsed="false">
      <c r="A41" s="234" t="s">
        <v>429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6"/>
      <c r="W41" s="236"/>
      <c r="X41" s="236"/>
      <c r="Y41" s="236"/>
      <c r="Z41" s="236"/>
      <c r="AA41" s="236" t="s">
        <v>27</v>
      </c>
      <c r="AB41" s="236"/>
      <c r="AC41" s="236"/>
      <c r="AD41" s="236"/>
      <c r="AE41" s="236"/>
      <c r="AF41" s="236"/>
      <c r="AG41" s="236"/>
      <c r="AH41" s="236"/>
      <c r="AI41" s="236"/>
      <c r="AJ41" s="236" t="s">
        <v>67</v>
      </c>
      <c r="AK41" s="236"/>
      <c r="AL41" s="236"/>
      <c r="AM41" s="236"/>
      <c r="AN41" s="236"/>
      <c r="AO41" s="236"/>
      <c r="AP41" s="236"/>
      <c r="AQ41" s="236"/>
      <c r="AR41" s="236"/>
      <c r="AS41" s="236" t="s">
        <v>436</v>
      </c>
      <c r="AT41" s="236"/>
      <c r="AU41" s="236"/>
      <c r="AV41" s="236"/>
      <c r="AW41" s="236"/>
      <c r="AX41" s="236"/>
      <c r="AY41" s="236"/>
      <c r="AZ41" s="236"/>
      <c r="BA41" s="236"/>
      <c r="BB41" s="236"/>
      <c r="BC41" s="236" t="s">
        <v>234</v>
      </c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7" t="n">
        <f aca="false">Расходы!I33*1000</f>
        <v>725380</v>
      </c>
      <c r="BW41" s="237"/>
      <c r="BX41" s="237"/>
      <c r="BY41" s="237"/>
      <c r="BZ41" s="237"/>
      <c r="CA41" s="237"/>
      <c r="CB41" s="237"/>
      <c r="CC41" s="237"/>
      <c r="CD41" s="237"/>
      <c r="CE41" s="238"/>
      <c r="CF41" s="238"/>
      <c r="CG41" s="238"/>
      <c r="CH41" s="238"/>
      <c r="CI41" s="238"/>
      <c r="CJ41" s="238"/>
      <c r="CK41" s="238"/>
      <c r="CL41" s="238"/>
      <c r="CM41" s="238"/>
      <c r="CN41" s="239"/>
      <c r="CO41" s="239"/>
      <c r="CP41" s="239"/>
      <c r="CQ41" s="239"/>
      <c r="CR41" s="239"/>
      <c r="CS41" s="239"/>
      <c r="CT41" s="239"/>
      <c r="CU41" s="239"/>
    </row>
    <row r="42" customFormat="false" ht="12.75" hidden="false" customHeight="true" outlineLevel="0" collapsed="false">
      <c r="A42" s="243" t="s">
        <v>438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36"/>
      <c r="W42" s="236"/>
      <c r="X42" s="236"/>
      <c r="Y42" s="236"/>
      <c r="Z42" s="236"/>
      <c r="AA42" s="236" t="s">
        <v>27</v>
      </c>
      <c r="AB42" s="236"/>
      <c r="AC42" s="236"/>
      <c r="AD42" s="236"/>
      <c r="AE42" s="236"/>
      <c r="AF42" s="236"/>
      <c r="AG42" s="236"/>
      <c r="AH42" s="236"/>
      <c r="AI42" s="236"/>
      <c r="AJ42" s="236" t="s">
        <v>67</v>
      </c>
      <c r="AK42" s="236"/>
      <c r="AL42" s="236"/>
      <c r="AM42" s="236"/>
      <c r="AN42" s="236"/>
      <c r="AO42" s="236"/>
      <c r="AP42" s="236"/>
      <c r="AQ42" s="236"/>
      <c r="AR42" s="236"/>
      <c r="AS42" s="236" t="s">
        <v>436</v>
      </c>
      <c r="AT42" s="236"/>
      <c r="AU42" s="236"/>
      <c r="AV42" s="236"/>
      <c r="AW42" s="236"/>
      <c r="AX42" s="236"/>
      <c r="AY42" s="236"/>
      <c r="AZ42" s="236"/>
      <c r="BA42" s="236"/>
      <c r="BB42" s="236"/>
      <c r="BC42" s="236" t="s">
        <v>254</v>
      </c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7" t="n">
        <v>187130</v>
      </c>
      <c r="BW42" s="237"/>
      <c r="BX42" s="237"/>
      <c r="BY42" s="237"/>
      <c r="BZ42" s="237"/>
      <c r="CA42" s="237"/>
      <c r="CB42" s="237"/>
      <c r="CC42" s="237"/>
      <c r="CD42" s="237"/>
      <c r="CE42" s="238"/>
      <c r="CF42" s="238"/>
      <c r="CG42" s="238"/>
      <c r="CH42" s="238"/>
      <c r="CI42" s="238"/>
      <c r="CJ42" s="238"/>
      <c r="CK42" s="238"/>
      <c r="CL42" s="238"/>
      <c r="CM42" s="238"/>
      <c r="CN42" s="239"/>
      <c r="CO42" s="239"/>
      <c r="CP42" s="239"/>
      <c r="CQ42" s="239"/>
      <c r="CR42" s="239"/>
      <c r="CS42" s="239"/>
      <c r="CT42" s="239"/>
      <c r="CU42" s="239"/>
    </row>
    <row r="43" customFormat="false" ht="12.75" hidden="false" customHeight="true" outlineLevel="0" collapsed="false">
      <c r="A43" s="243" t="s">
        <v>439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36"/>
      <c r="W43" s="236"/>
      <c r="X43" s="236"/>
      <c r="Y43" s="236"/>
      <c r="Z43" s="236"/>
      <c r="AA43" s="236" t="s">
        <v>27</v>
      </c>
      <c r="AB43" s="236"/>
      <c r="AC43" s="236"/>
      <c r="AD43" s="236"/>
      <c r="AE43" s="236"/>
      <c r="AF43" s="236"/>
      <c r="AG43" s="236"/>
      <c r="AH43" s="236"/>
      <c r="AI43" s="236"/>
      <c r="AJ43" s="236" t="s">
        <v>67</v>
      </c>
      <c r="AK43" s="236"/>
      <c r="AL43" s="236"/>
      <c r="AM43" s="236"/>
      <c r="AN43" s="236"/>
      <c r="AO43" s="236"/>
      <c r="AP43" s="236"/>
      <c r="AQ43" s="236"/>
      <c r="AR43" s="236"/>
      <c r="AS43" s="236" t="s">
        <v>436</v>
      </c>
      <c r="AT43" s="236"/>
      <c r="AU43" s="236"/>
      <c r="AV43" s="236"/>
      <c r="AW43" s="236"/>
      <c r="AX43" s="236"/>
      <c r="AY43" s="236"/>
      <c r="AZ43" s="236"/>
      <c r="BA43" s="236"/>
      <c r="BB43" s="236"/>
      <c r="BC43" s="236" t="s">
        <v>254</v>
      </c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7" t="n">
        <v>30000</v>
      </c>
      <c r="BW43" s="237"/>
      <c r="BX43" s="237"/>
      <c r="BY43" s="237"/>
      <c r="BZ43" s="237"/>
      <c r="CA43" s="237"/>
      <c r="CB43" s="237"/>
      <c r="CC43" s="237"/>
      <c r="CD43" s="237"/>
      <c r="CE43" s="238"/>
      <c r="CF43" s="238"/>
      <c r="CG43" s="238"/>
      <c r="CH43" s="238"/>
      <c r="CI43" s="238"/>
      <c r="CJ43" s="238"/>
      <c r="CK43" s="238"/>
      <c r="CL43" s="238"/>
      <c r="CM43" s="238"/>
      <c r="CN43" s="239"/>
      <c r="CO43" s="239"/>
      <c r="CP43" s="239"/>
      <c r="CQ43" s="239"/>
      <c r="CR43" s="239"/>
      <c r="CS43" s="239"/>
      <c r="CT43" s="239"/>
      <c r="CU43" s="239"/>
    </row>
    <row r="44" customFormat="false" ht="12.75" hidden="false" customHeight="true" outlineLevel="0" collapsed="false">
      <c r="A44" s="243" t="s">
        <v>440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36"/>
      <c r="W44" s="236"/>
      <c r="X44" s="236"/>
      <c r="Y44" s="236"/>
      <c r="Z44" s="236"/>
      <c r="AA44" s="236" t="s">
        <v>27</v>
      </c>
      <c r="AB44" s="236"/>
      <c r="AC44" s="236"/>
      <c r="AD44" s="236"/>
      <c r="AE44" s="236"/>
      <c r="AF44" s="236"/>
      <c r="AG44" s="236"/>
      <c r="AH44" s="236"/>
      <c r="AI44" s="236"/>
      <c r="AJ44" s="236" t="s">
        <v>67</v>
      </c>
      <c r="AK44" s="236"/>
      <c r="AL44" s="236"/>
      <c r="AM44" s="236"/>
      <c r="AN44" s="236"/>
      <c r="AO44" s="236"/>
      <c r="AP44" s="236"/>
      <c r="AQ44" s="236"/>
      <c r="AR44" s="236"/>
      <c r="AS44" s="236" t="s">
        <v>436</v>
      </c>
      <c r="AT44" s="236"/>
      <c r="AU44" s="236"/>
      <c r="AV44" s="236"/>
      <c r="AW44" s="236"/>
      <c r="AX44" s="236"/>
      <c r="AY44" s="236"/>
      <c r="AZ44" s="236"/>
      <c r="BA44" s="236"/>
      <c r="BB44" s="236"/>
      <c r="BC44" s="236" t="s">
        <v>254</v>
      </c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7" t="n">
        <v>1000000</v>
      </c>
      <c r="BW44" s="237"/>
      <c r="BX44" s="237"/>
      <c r="BY44" s="237"/>
      <c r="BZ44" s="237"/>
      <c r="CA44" s="237"/>
      <c r="CB44" s="237"/>
      <c r="CC44" s="237"/>
      <c r="CD44" s="237"/>
      <c r="CE44" s="238"/>
      <c r="CF44" s="238"/>
      <c r="CG44" s="238"/>
      <c r="CH44" s="238"/>
      <c r="CI44" s="238"/>
      <c r="CJ44" s="238"/>
      <c r="CK44" s="238"/>
      <c r="CL44" s="238"/>
      <c r="CM44" s="238"/>
      <c r="CN44" s="239"/>
      <c r="CO44" s="239"/>
      <c r="CP44" s="239"/>
      <c r="CQ44" s="239"/>
      <c r="CR44" s="239"/>
      <c r="CS44" s="239"/>
      <c r="CT44" s="239"/>
      <c r="CU44" s="239"/>
    </row>
    <row r="45" customFormat="false" ht="27" hidden="false" customHeight="true" outlineLevel="0" collapsed="false">
      <c r="A45" s="243" t="s">
        <v>441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36"/>
      <c r="W45" s="236"/>
      <c r="X45" s="236"/>
      <c r="Y45" s="236"/>
      <c r="Z45" s="236"/>
      <c r="AA45" s="236" t="s">
        <v>27</v>
      </c>
      <c r="AB45" s="236"/>
      <c r="AC45" s="236"/>
      <c r="AD45" s="236"/>
      <c r="AE45" s="236"/>
      <c r="AF45" s="236"/>
      <c r="AG45" s="236"/>
      <c r="AH45" s="236"/>
      <c r="AI45" s="236"/>
      <c r="AJ45" s="236" t="s">
        <v>67</v>
      </c>
      <c r="AK45" s="236"/>
      <c r="AL45" s="236"/>
      <c r="AM45" s="236"/>
      <c r="AN45" s="236"/>
      <c r="AO45" s="236"/>
      <c r="AP45" s="236"/>
      <c r="AQ45" s="236"/>
      <c r="AR45" s="236"/>
      <c r="AS45" s="236" t="s">
        <v>436</v>
      </c>
      <c r="AT45" s="236"/>
      <c r="AU45" s="236"/>
      <c r="AV45" s="236"/>
      <c r="AW45" s="236"/>
      <c r="AX45" s="236"/>
      <c r="AY45" s="236"/>
      <c r="AZ45" s="236"/>
      <c r="BA45" s="236"/>
      <c r="BB45" s="236"/>
      <c r="BC45" s="236" t="s">
        <v>254</v>
      </c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7" t="n">
        <v>10000</v>
      </c>
      <c r="BW45" s="237"/>
      <c r="BX45" s="237"/>
      <c r="BY45" s="237"/>
      <c r="BZ45" s="237"/>
      <c r="CA45" s="237"/>
      <c r="CB45" s="237"/>
      <c r="CC45" s="237"/>
      <c r="CD45" s="237"/>
      <c r="CE45" s="238"/>
      <c r="CF45" s="238"/>
      <c r="CG45" s="238"/>
      <c r="CH45" s="238"/>
      <c r="CI45" s="238"/>
      <c r="CJ45" s="238"/>
      <c r="CK45" s="238"/>
      <c r="CL45" s="238"/>
      <c r="CM45" s="238"/>
      <c r="CN45" s="239"/>
      <c r="CO45" s="239"/>
      <c r="CP45" s="239"/>
      <c r="CQ45" s="239"/>
      <c r="CR45" s="239"/>
      <c r="CS45" s="239"/>
      <c r="CT45" s="239"/>
      <c r="CU45" s="239"/>
    </row>
    <row r="46" customFormat="false" ht="24" hidden="false" customHeight="true" outlineLevel="0" collapsed="false">
      <c r="A46" s="243" t="s">
        <v>442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36"/>
      <c r="W46" s="236"/>
      <c r="X46" s="236"/>
      <c r="Y46" s="236"/>
      <c r="Z46" s="236"/>
      <c r="AA46" s="236" t="s">
        <v>27</v>
      </c>
      <c r="AB46" s="236"/>
      <c r="AC46" s="236"/>
      <c r="AD46" s="236"/>
      <c r="AE46" s="236"/>
      <c r="AF46" s="236"/>
      <c r="AG46" s="236"/>
      <c r="AH46" s="236"/>
      <c r="AI46" s="236"/>
      <c r="AJ46" s="236" t="s">
        <v>67</v>
      </c>
      <c r="AK46" s="236"/>
      <c r="AL46" s="236"/>
      <c r="AM46" s="236"/>
      <c r="AN46" s="236"/>
      <c r="AO46" s="236"/>
      <c r="AP46" s="236"/>
      <c r="AQ46" s="236"/>
      <c r="AR46" s="236"/>
      <c r="AS46" s="236" t="s">
        <v>436</v>
      </c>
      <c r="AT46" s="236"/>
      <c r="AU46" s="236"/>
      <c r="AV46" s="236"/>
      <c r="AW46" s="236"/>
      <c r="AX46" s="236"/>
      <c r="AY46" s="236"/>
      <c r="AZ46" s="236"/>
      <c r="BA46" s="236"/>
      <c r="BB46" s="236"/>
      <c r="BC46" s="236" t="s">
        <v>254</v>
      </c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7" t="n">
        <v>500000</v>
      </c>
      <c r="BW46" s="237"/>
      <c r="BX46" s="237"/>
      <c r="BY46" s="237"/>
      <c r="BZ46" s="237"/>
      <c r="CA46" s="237"/>
      <c r="CB46" s="237"/>
      <c r="CC46" s="237"/>
      <c r="CD46" s="237"/>
      <c r="CE46" s="238"/>
      <c r="CF46" s="238"/>
      <c r="CG46" s="238"/>
      <c r="CH46" s="238"/>
      <c r="CI46" s="238"/>
      <c r="CJ46" s="238"/>
      <c r="CK46" s="238"/>
      <c r="CL46" s="238"/>
      <c r="CM46" s="238"/>
      <c r="CN46" s="239"/>
      <c r="CO46" s="239"/>
      <c r="CP46" s="239"/>
      <c r="CQ46" s="239"/>
      <c r="CR46" s="239"/>
      <c r="CS46" s="239"/>
      <c r="CT46" s="239"/>
      <c r="CU46" s="239"/>
    </row>
    <row r="47" customFormat="false" ht="12.75" hidden="false" customHeight="true" outlineLevel="0" collapsed="false">
      <c r="A47" s="243" t="s">
        <v>437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36"/>
      <c r="W47" s="236"/>
      <c r="X47" s="236"/>
      <c r="Y47" s="236"/>
      <c r="Z47" s="236"/>
      <c r="AA47" s="236" t="s">
        <v>27</v>
      </c>
      <c r="AB47" s="236"/>
      <c r="AC47" s="236"/>
      <c r="AD47" s="236"/>
      <c r="AE47" s="236"/>
      <c r="AF47" s="236"/>
      <c r="AG47" s="236"/>
      <c r="AH47" s="236"/>
      <c r="AI47" s="236"/>
      <c r="AJ47" s="236" t="s">
        <v>67</v>
      </c>
      <c r="AK47" s="236"/>
      <c r="AL47" s="236"/>
      <c r="AM47" s="236"/>
      <c r="AN47" s="236"/>
      <c r="AO47" s="236"/>
      <c r="AP47" s="236"/>
      <c r="AQ47" s="236"/>
      <c r="AR47" s="236"/>
      <c r="AS47" s="236" t="s">
        <v>436</v>
      </c>
      <c r="AT47" s="236"/>
      <c r="AU47" s="236"/>
      <c r="AV47" s="236"/>
      <c r="AW47" s="236"/>
      <c r="AX47" s="236"/>
      <c r="AY47" s="236"/>
      <c r="AZ47" s="236"/>
      <c r="BA47" s="236"/>
      <c r="BB47" s="236"/>
      <c r="BC47" s="236" t="s">
        <v>254</v>
      </c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7" t="n">
        <v>1600000</v>
      </c>
      <c r="BW47" s="237"/>
      <c r="BX47" s="237"/>
      <c r="BY47" s="237"/>
      <c r="BZ47" s="237"/>
      <c r="CA47" s="237"/>
      <c r="CB47" s="237"/>
      <c r="CC47" s="237"/>
      <c r="CD47" s="237"/>
      <c r="CE47" s="238"/>
      <c r="CF47" s="238"/>
      <c r="CG47" s="238"/>
      <c r="CH47" s="238"/>
      <c r="CI47" s="238"/>
      <c r="CJ47" s="238"/>
      <c r="CK47" s="238"/>
      <c r="CL47" s="238"/>
      <c r="CM47" s="238"/>
      <c r="CN47" s="239"/>
      <c r="CO47" s="239"/>
      <c r="CP47" s="239"/>
      <c r="CQ47" s="239"/>
      <c r="CR47" s="239"/>
      <c r="CS47" s="239"/>
      <c r="CT47" s="239"/>
      <c r="CU47" s="239"/>
    </row>
    <row r="48" customFormat="false" ht="12.75" hidden="false" customHeight="true" outlineLevel="0" collapsed="false">
      <c r="A48" s="243" t="s">
        <v>434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36"/>
      <c r="W48" s="236"/>
      <c r="X48" s="236"/>
      <c r="Y48" s="236"/>
      <c r="Z48" s="236"/>
      <c r="AA48" s="236" t="s">
        <v>27</v>
      </c>
      <c r="AB48" s="236"/>
      <c r="AC48" s="236"/>
      <c r="AD48" s="236"/>
      <c r="AE48" s="236"/>
      <c r="AF48" s="236"/>
      <c r="AG48" s="236"/>
      <c r="AH48" s="236"/>
      <c r="AI48" s="236"/>
      <c r="AJ48" s="236" t="s">
        <v>67</v>
      </c>
      <c r="AK48" s="236"/>
      <c r="AL48" s="236"/>
      <c r="AM48" s="236"/>
      <c r="AN48" s="236"/>
      <c r="AO48" s="236"/>
      <c r="AP48" s="236"/>
      <c r="AQ48" s="236"/>
      <c r="AR48" s="236"/>
      <c r="AS48" s="236" t="s">
        <v>436</v>
      </c>
      <c r="AT48" s="236"/>
      <c r="AU48" s="236"/>
      <c r="AV48" s="236"/>
      <c r="AW48" s="236"/>
      <c r="AX48" s="236"/>
      <c r="AY48" s="236"/>
      <c r="AZ48" s="236"/>
      <c r="BA48" s="236"/>
      <c r="BB48" s="236"/>
      <c r="BC48" s="236" t="s">
        <v>254</v>
      </c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7" t="n">
        <v>200000</v>
      </c>
      <c r="BW48" s="237"/>
      <c r="BX48" s="237"/>
      <c r="BY48" s="237"/>
      <c r="BZ48" s="237"/>
      <c r="CA48" s="237"/>
      <c r="CB48" s="237"/>
      <c r="CC48" s="237"/>
      <c r="CD48" s="237"/>
      <c r="CE48" s="238"/>
      <c r="CF48" s="238"/>
      <c r="CG48" s="238"/>
      <c r="CH48" s="238"/>
      <c r="CI48" s="238"/>
      <c r="CJ48" s="238"/>
      <c r="CK48" s="238"/>
      <c r="CL48" s="238"/>
      <c r="CM48" s="238"/>
      <c r="CN48" s="239"/>
      <c r="CO48" s="239"/>
      <c r="CP48" s="239"/>
      <c r="CQ48" s="239"/>
      <c r="CR48" s="239"/>
      <c r="CS48" s="239"/>
      <c r="CT48" s="239"/>
      <c r="CU48" s="239"/>
    </row>
    <row r="49" customFormat="false" ht="24.75" hidden="false" customHeight="true" outlineLevel="0" collapsed="false">
      <c r="A49" s="243" t="s">
        <v>443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36"/>
      <c r="W49" s="236"/>
      <c r="X49" s="236"/>
      <c r="Y49" s="236"/>
      <c r="Z49" s="236"/>
      <c r="AA49" s="236" t="s">
        <v>27</v>
      </c>
      <c r="AB49" s="236"/>
      <c r="AC49" s="236"/>
      <c r="AD49" s="236"/>
      <c r="AE49" s="236"/>
      <c r="AF49" s="236"/>
      <c r="AG49" s="236"/>
      <c r="AH49" s="236"/>
      <c r="AI49" s="236"/>
      <c r="AJ49" s="236" t="s">
        <v>67</v>
      </c>
      <c r="AK49" s="236"/>
      <c r="AL49" s="236"/>
      <c r="AM49" s="236"/>
      <c r="AN49" s="236"/>
      <c r="AO49" s="236"/>
      <c r="AP49" s="236"/>
      <c r="AQ49" s="236"/>
      <c r="AR49" s="236"/>
      <c r="AS49" s="236" t="s">
        <v>436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 t="s">
        <v>254</v>
      </c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7" t="n">
        <v>572870</v>
      </c>
      <c r="BW49" s="237"/>
      <c r="BX49" s="237"/>
      <c r="BY49" s="237"/>
      <c r="BZ49" s="237"/>
      <c r="CA49" s="237"/>
      <c r="CB49" s="237"/>
      <c r="CC49" s="237"/>
      <c r="CD49" s="237"/>
      <c r="CE49" s="238"/>
      <c r="CF49" s="238"/>
      <c r="CG49" s="238"/>
      <c r="CH49" s="238"/>
      <c r="CI49" s="238"/>
      <c r="CJ49" s="238"/>
      <c r="CK49" s="238"/>
      <c r="CL49" s="238"/>
      <c r="CM49" s="238"/>
      <c r="CN49" s="239"/>
      <c r="CO49" s="239"/>
      <c r="CP49" s="239"/>
      <c r="CQ49" s="239"/>
      <c r="CR49" s="239"/>
      <c r="CS49" s="239"/>
      <c r="CT49" s="239"/>
      <c r="CU49" s="239"/>
    </row>
    <row r="50" customFormat="false" ht="24" hidden="false" customHeight="true" outlineLevel="0" collapsed="false">
      <c r="A50" s="243" t="s">
        <v>444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36"/>
      <c r="W50" s="236"/>
      <c r="X50" s="236"/>
      <c r="Y50" s="236"/>
      <c r="Z50" s="236"/>
      <c r="AA50" s="236" t="s">
        <v>27</v>
      </c>
      <c r="AB50" s="236"/>
      <c r="AC50" s="236"/>
      <c r="AD50" s="236"/>
      <c r="AE50" s="236"/>
      <c r="AF50" s="236"/>
      <c r="AG50" s="236"/>
      <c r="AH50" s="236"/>
      <c r="AI50" s="236"/>
      <c r="AJ50" s="236" t="s">
        <v>67</v>
      </c>
      <c r="AK50" s="236"/>
      <c r="AL50" s="236"/>
      <c r="AM50" s="236"/>
      <c r="AN50" s="236"/>
      <c r="AO50" s="236"/>
      <c r="AP50" s="236"/>
      <c r="AQ50" s="236"/>
      <c r="AR50" s="236"/>
      <c r="AS50" s="236" t="s">
        <v>436</v>
      </c>
      <c r="AT50" s="236"/>
      <c r="AU50" s="236"/>
      <c r="AV50" s="236"/>
      <c r="AW50" s="236"/>
      <c r="AX50" s="236"/>
      <c r="AY50" s="236"/>
      <c r="AZ50" s="236"/>
      <c r="BA50" s="236"/>
      <c r="BB50" s="236"/>
      <c r="BC50" s="236" t="s">
        <v>254</v>
      </c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7" t="n">
        <v>1000000</v>
      </c>
      <c r="BW50" s="237"/>
      <c r="BX50" s="237"/>
      <c r="BY50" s="237"/>
      <c r="BZ50" s="237"/>
      <c r="CA50" s="237"/>
      <c r="CB50" s="237"/>
      <c r="CC50" s="237"/>
      <c r="CD50" s="237"/>
      <c r="CE50" s="238"/>
      <c r="CF50" s="238"/>
      <c r="CG50" s="238"/>
      <c r="CH50" s="238"/>
      <c r="CI50" s="238"/>
      <c r="CJ50" s="238"/>
      <c r="CK50" s="238"/>
      <c r="CL50" s="238"/>
      <c r="CM50" s="238"/>
      <c r="CN50" s="239"/>
      <c r="CO50" s="239"/>
      <c r="CP50" s="239"/>
      <c r="CQ50" s="239"/>
      <c r="CR50" s="239"/>
      <c r="CS50" s="239"/>
      <c r="CT50" s="239"/>
      <c r="CU50" s="239"/>
    </row>
    <row r="51" customFormat="false" ht="12.75" hidden="false" customHeight="true" outlineLevel="0" collapsed="false">
      <c r="A51" s="242" t="s">
        <v>434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36"/>
      <c r="W51" s="236"/>
      <c r="X51" s="236"/>
      <c r="Y51" s="236"/>
      <c r="Z51" s="236"/>
      <c r="AA51" s="236" t="s">
        <v>27</v>
      </c>
      <c r="AB51" s="236"/>
      <c r="AC51" s="236"/>
      <c r="AD51" s="236"/>
      <c r="AE51" s="236"/>
      <c r="AF51" s="236"/>
      <c r="AG51" s="236"/>
      <c r="AH51" s="236"/>
      <c r="AI51" s="236"/>
      <c r="AJ51" s="236" t="s">
        <v>67</v>
      </c>
      <c r="AK51" s="236"/>
      <c r="AL51" s="236"/>
      <c r="AM51" s="236"/>
      <c r="AN51" s="236"/>
      <c r="AO51" s="236"/>
      <c r="AP51" s="236"/>
      <c r="AQ51" s="236"/>
      <c r="AR51" s="236"/>
      <c r="AS51" s="236" t="s">
        <v>436</v>
      </c>
      <c r="AT51" s="236"/>
      <c r="AU51" s="236"/>
      <c r="AV51" s="236"/>
      <c r="AW51" s="236"/>
      <c r="AX51" s="236"/>
      <c r="AY51" s="236"/>
      <c r="AZ51" s="236"/>
      <c r="BA51" s="236"/>
      <c r="BB51" s="236"/>
      <c r="BC51" s="236" t="s">
        <v>261</v>
      </c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7" t="n">
        <v>120000</v>
      </c>
      <c r="BW51" s="237"/>
      <c r="BX51" s="237"/>
      <c r="BY51" s="237"/>
      <c r="BZ51" s="237"/>
      <c r="CA51" s="237"/>
      <c r="CB51" s="237"/>
      <c r="CC51" s="237"/>
      <c r="CD51" s="237"/>
      <c r="CE51" s="238"/>
      <c r="CF51" s="238"/>
      <c r="CG51" s="238"/>
      <c r="CH51" s="238"/>
      <c r="CI51" s="238"/>
      <c r="CJ51" s="238"/>
      <c r="CK51" s="238"/>
      <c r="CL51" s="238"/>
      <c r="CM51" s="238"/>
      <c r="CN51" s="239"/>
      <c r="CO51" s="239"/>
      <c r="CP51" s="239"/>
      <c r="CQ51" s="239"/>
      <c r="CR51" s="239"/>
      <c r="CS51" s="239"/>
      <c r="CT51" s="239"/>
      <c r="CU51" s="239"/>
    </row>
    <row r="52" customFormat="false" ht="12.75" hidden="false" customHeight="true" outlineLevel="0" collapsed="false">
      <c r="A52" s="242" t="s">
        <v>434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36"/>
      <c r="W52" s="236"/>
      <c r="X52" s="236"/>
      <c r="Y52" s="236"/>
      <c r="Z52" s="236"/>
      <c r="AA52" s="236" t="s">
        <v>27</v>
      </c>
      <c r="AB52" s="236"/>
      <c r="AC52" s="236"/>
      <c r="AD52" s="236"/>
      <c r="AE52" s="236"/>
      <c r="AF52" s="236"/>
      <c r="AG52" s="236"/>
      <c r="AH52" s="236"/>
      <c r="AI52" s="236"/>
      <c r="AJ52" s="236" t="s">
        <v>67</v>
      </c>
      <c r="AK52" s="236"/>
      <c r="AL52" s="236"/>
      <c r="AM52" s="236"/>
      <c r="AN52" s="236"/>
      <c r="AO52" s="236"/>
      <c r="AP52" s="236"/>
      <c r="AQ52" s="236"/>
      <c r="AR52" s="236"/>
      <c r="AS52" s="236" t="s">
        <v>436</v>
      </c>
      <c r="AT52" s="236"/>
      <c r="AU52" s="236"/>
      <c r="AV52" s="236"/>
      <c r="AW52" s="236"/>
      <c r="AX52" s="236"/>
      <c r="AY52" s="236"/>
      <c r="AZ52" s="236"/>
      <c r="BA52" s="236"/>
      <c r="BB52" s="236"/>
      <c r="BC52" s="236" t="s">
        <v>265</v>
      </c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7" t="n">
        <v>115000</v>
      </c>
      <c r="BW52" s="237"/>
      <c r="BX52" s="237"/>
      <c r="BY52" s="237"/>
      <c r="BZ52" s="237"/>
      <c r="CA52" s="237"/>
      <c r="CB52" s="237"/>
      <c r="CC52" s="237"/>
      <c r="CD52" s="237"/>
      <c r="CE52" s="238"/>
      <c r="CF52" s="238"/>
      <c r="CG52" s="238"/>
      <c r="CH52" s="238"/>
      <c r="CI52" s="238"/>
      <c r="CJ52" s="238"/>
      <c r="CK52" s="238"/>
      <c r="CL52" s="238"/>
      <c r="CM52" s="238"/>
      <c r="CN52" s="239"/>
      <c r="CO52" s="239"/>
      <c r="CP52" s="239"/>
      <c r="CQ52" s="239"/>
      <c r="CR52" s="239"/>
      <c r="CS52" s="239"/>
      <c r="CT52" s="239"/>
      <c r="CU52" s="239"/>
    </row>
    <row r="53" customFormat="false" ht="12.75" hidden="false" customHeight="true" outlineLevel="0" collapsed="false">
      <c r="A53" s="242" t="s">
        <v>434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36"/>
      <c r="W53" s="236"/>
      <c r="X53" s="236"/>
      <c r="Y53" s="236"/>
      <c r="Z53" s="236"/>
      <c r="AA53" s="236" t="s">
        <v>27</v>
      </c>
      <c r="AB53" s="236"/>
      <c r="AC53" s="236"/>
      <c r="AD53" s="236"/>
      <c r="AE53" s="236"/>
      <c r="AF53" s="236"/>
      <c r="AG53" s="236"/>
      <c r="AH53" s="236"/>
      <c r="AI53" s="236"/>
      <c r="AJ53" s="236" t="s">
        <v>67</v>
      </c>
      <c r="AK53" s="236"/>
      <c r="AL53" s="236"/>
      <c r="AM53" s="236"/>
      <c r="AN53" s="236"/>
      <c r="AO53" s="236"/>
      <c r="AP53" s="236"/>
      <c r="AQ53" s="236"/>
      <c r="AR53" s="236"/>
      <c r="AS53" s="236" t="s">
        <v>436</v>
      </c>
      <c r="AT53" s="236"/>
      <c r="AU53" s="236"/>
      <c r="AV53" s="236"/>
      <c r="AW53" s="236"/>
      <c r="AX53" s="236"/>
      <c r="AY53" s="236"/>
      <c r="AZ53" s="236"/>
      <c r="BA53" s="236"/>
      <c r="BB53" s="236"/>
      <c r="BC53" s="236" t="s">
        <v>267</v>
      </c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7" t="n">
        <v>40000</v>
      </c>
      <c r="BW53" s="237"/>
      <c r="BX53" s="237"/>
      <c r="BY53" s="237"/>
      <c r="BZ53" s="237"/>
      <c r="CA53" s="237"/>
      <c r="CB53" s="237"/>
      <c r="CC53" s="237"/>
      <c r="CD53" s="237"/>
      <c r="CE53" s="238"/>
      <c r="CF53" s="238"/>
      <c r="CG53" s="238"/>
      <c r="CH53" s="238"/>
      <c r="CI53" s="238"/>
      <c r="CJ53" s="238"/>
      <c r="CK53" s="238"/>
      <c r="CL53" s="238"/>
      <c r="CM53" s="238"/>
      <c r="CN53" s="239"/>
      <c r="CO53" s="239"/>
      <c r="CP53" s="239"/>
      <c r="CQ53" s="239"/>
      <c r="CR53" s="239"/>
      <c r="CS53" s="239"/>
      <c r="CT53" s="239"/>
      <c r="CU53" s="239"/>
    </row>
    <row r="54" customFormat="false" ht="12.75" hidden="false" customHeight="true" outlineLevel="0" collapsed="false">
      <c r="A54" s="242" t="s">
        <v>434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36"/>
      <c r="W54" s="236"/>
      <c r="X54" s="236"/>
      <c r="Y54" s="236"/>
      <c r="Z54" s="236"/>
      <c r="AA54" s="236" t="s">
        <v>27</v>
      </c>
      <c r="AB54" s="236"/>
      <c r="AC54" s="236"/>
      <c r="AD54" s="236"/>
      <c r="AE54" s="236"/>
      <c r="AF54" s="236"/>
      <c r="AG54" s="236"/>
      <c r="AH54" s="236"/>
      <c r="AI54" s="236"/>
      <c r="AJ54" s="236" t="s">
        <v>67</v>
      </c>
      <c r="AK54" s="236"/>
      <c r="AL54" s="236"/>
      <c r="AM54" s="236"/>
      <c r="AN54" s="236"/>
      <c r="AO54" s="236"/>
      <c r="AP54" s="236"/>
      <c r="AQ54" s="236"/>
      <c r="AR54" s="236"/>
      <c r="AS54" s="236" t="s">
        <v>436</v>
      </c>
      <c r="AT54" s="236"/>
      <c r="AU54" s="236"/>
      <c r="AV54" s="236"/>
      <c r="AW54" s="236"/>
      <c r="AX54" s="236"/>
      <c r="AY54" s="236"/>
      <c r="AZ54" s="236"/>
      <c r="BA54" s="236"/>
      <c r="BB54" s="236"/>
      <c r="BC54" s="236" t="s">
        <v>269</v>
      </c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7" t="n">
        <v>80000</v>
      </c>
      <c r="BW54" s="237"/>
      <c r="BX54" s="237"/>
      <c r="BY54" s="237"/>
      <c r="BZ54" s="237"/>
      <c r="CA54" s="237"/>
      <c r="CB54" s="237"/>
      <c r="CC54" s="237"/>
      <c r="CD54" s="237"/>
      <c r="CE54" s="238"/>
      <c r="CF54" s="238"/>
      <c r="CG54" s="238"/>
      <c r="CH54" s="238"/>
      <c r="CI54" s="238"/>
      <c r="CJ54" s="238"/>
      <c r="CK54" s="238"/>
      <c r="CL54" s="238"/>
      <c r="CM54" s="238"/>
      <c r="CN54" s="239"/>
      <c r="CO54" s="239"/>
      <c r="CP54" s="239"/>
      <c r="CQ54" s="239"/>
      <c r="CR54" s="239"/>
      <c r="CS54" s="239"/>
      <c r="CT54" s="239"/>
      <c r="CU54" s="239"/>
    </row>
    <row r="55" customFormat="false" ht="12.75" hidden="false" customHeight="true" outlineLevel="0" collapsed="false">
      <c r="A55" s="244" t="s">
        <v>445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30" t="s">
        <v>27</v>
      </c>
      <c r="AB55" s="230"/>
      <c r="AC55" s="230"/>
      <c r="AD55" s="230"/>
      <c r="AE55" s="230"/>
      <c r="AF55" s="230"/>
      <c r="AG55" s="230"/>
      <c r="AH55" s="230"/>
      <c r="AI55" s="230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31" t="n">
        <f aca="false">BV30+BV33+BV36+BV38</f>
        <v>10101071.102</v>
      </c>
      <c r="BW55" s="231"/>
      <c r="BX55" s="231"/>
      <c r="BY55" s="231"/>
      <c r="BZ55" s="231"/>
      <c r="CA55" s="231"/>
      <c r="CB55" s="231"/>
      <c r="CC55" s="231"/>
      <c r="CD55" s="231"/>
      <c r="CE55" s="227" t="s">
        <v>446</v>
      </c>
      <c r="CF55" s="227"/>
      <c r="CG55" s="227"/>
      <c r="CH55" s="227"/>
      <c r="CI55" s="227"/>
      <c r="CJ55" s="227"/>
      <c r="CK55" s="227"/>
      <c r="CL55" s="227"/>
      <c r="CM55" s="227"/>
      <c r="CN55" s="246" t="s">
        <v>446</v>
      </c>
      <c r="CO55" s="246"/>
      <c r="CP55" s="246"/>
      <c r="CQ55" s="246"/>
      <c r="CR55" s="246"/>
      <c r="CS55" s="246"/>
      <c r="CT55" s="246"/>
      <c r="CU55" s="246"/>
    </row>
    <row r="56" customFormat="false" ht="25.5" hidden="false" customHeight="true" outlineLevel="0" collapsed="false">
      <c r="A56" s="229" t="s">
        <v>447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30"/>
      <c r="W56" s="230"/>
      <c r="X56" s="230"/>
      <c r="Y56" s="230"/>
      <c r="Z56" s="230"/>
      <c r="AA56" s="230" t="s">
        <v>29</v>
      </c>
      <c r="AB56" s="230"/>
      <c r="AC56" s="230"/>
      <c r="AD56" s="230"/>
      <c r="AE56" s="230"/>
      <c r="AF56" s="230"/>
      <c r="AG56" s="230"/>
      <c r="AH56" s="230"/>
      <c r="AI56" s="230"/>
      <c r="AJ56" s="230" t="s">
        <v>41</v>
      </c>
      <c r="AK56" s="230"/>
      <c r="AL56" s="230"/>
      <c r="AM56" s="230"/>
      <c r="AN56" s="230"/>
      <c r="AO56" s="230"/>
      <c r="AP56" s="230"/>
      <c r="AQ56" s="230"/>
      <c r="AR56" s="230"/>
      <c r="AS56" s="230" t="s">
        <v>448</v>
      </c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1" t="n">
        <f aca="false">BV57+BV58+BV59+BV60</f>
        <v>392200</v>
      </c>
      <c r="BW56" s="231"/>
      <c r="BX56" s="231"/>
      <c r="BY56" s="231"/>
      <c r="BZ56" s="231"/>
      <c r="CA56" s="231"/>
      <c r="CB56" s="231"/>
      <c r="CC56" s="231"/>
      <c r="CD56" s="231"/>
      <c r="CE56" s="232"/>
      <c r="CF56" s="232"/>
      <c r="CG56" s="232"/>
      <c r="CH56" s="232"/>
      <c r="CI56" s="232"/>
      <c r="CJ56" s="232"/>
      <c r="CK56" s="232"/>
      <c r="CL56" s="232"/>
      <c r="CM56" s="232"/>
      <c r="CN56" s="233"/>
      <c r="CO56" s="233"/>
      <c r="CP56" s="233"/>
      <c r="CQ56" s="233"/>
      <c r="CR56" s="233"/>
      <c r="CS56" s="233"/>
      <c r="CT56" s="233"/>
      <c r="CU56" s="233"/>
    </row>
    <row r="57" customFormat="false" ht="12.75" hidden="false" customHeight="true" outlineLevel="0" collapsed="false">
      <c r="A57" s="234" t="s">
        <v>428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6"/>
      <c r="W57" s="236"/>
      <c r="X57" s="236"/>
      <c r="Y57" s="236"/>
      <c r="Z57" s="236"/>
      <c r="AA57" s="236" t="s">
        <v>29</v>
      </c>
      <c r="AB57" s="236"/>
      <c r="AC57" s="236"/>
      <c r="AD57" s="236"/>
      <c r="AE57" s="236"/>
      <c r="AF57" s="236"/>
      <c r="AG57" s="236"/>
      <c r="AH57" s="236"/>
      <c r="AI57" s="236"/>
      <c r="AJ57" s="236" t="s">
        <v>41</v>
      </c>
      <c r="AK57" s="236"/>
      <c r="AL57" s="236"/>
      <c r="AM57" s="236"/>
      <c r="AN57" s="236"/>
      <c r="AO57" s="236"/>
      <c r="AP57" s="236"/>
      <c r="AQ57" s="236"/>
      <c r="AR57" s="236"/>
      <c r="AS57" s="236" t="s">
        <v>448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 t="s">
        <v>232</v>
      </c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7" t="n">
        <v>242400</v>
      </c>
      <c r="BW57" s="237"/>
      <c r="BX57" s="237"/>
      <c r="BY57" s="237"/>
      <c r="BZ57" s="237"/>
      <c r="CA57" s="237"/>
      <c r="CB57" s="237"/>
      <c r="CC57" s="237"/>
      <c r="CD57" s="237"/>
      <c r="CE57" s="238"/>
      <c r="CF57" s="238"/>
      <c r="CG57" s="238"/>
      <c r="CH57" s="238"/>
      <c r="CI57" s="238"/>
      <c r="CJ57" s="238"/>
      <c r="CK57" s="238"/>
      <c r="CL57" s="238"/>
      <c r="CM57" s="238"/>
      <c r="CN57" s="239"/>
      <c r="CO57" s="239"/>
      <c r="CP57" s="239"/>
      <c r="CQ57" s="239"/>
      <c r="CR57" s="239"/>
      <c r="CS57" s="239"/>
      <c r="CT57" s="239"/>
      <c r="CU57" s="239"/>
    </row>
    <row r="58" customFormat="false" ht="26.25" hidden="false" customHeight="true" outlineLevel="0" collapsed="false">
      <c r="A58" s="234" t="s">
        <v>429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6"/>
      <c r="W58" s="236"/>
      <c r="X58" s="236"/>
      <c r="Y58" s="236"/>
      <c r="Z58" s="236"/>
      <c r="AA58" s="236" t="s">
        <v>29</v>
      </c>
      <c r="AB58" s="236"/>
      <c r="AC58" s="236"/>
      <c r="AD58" s="236"/>
      <c r="AE58" s="236"/>
      <c r="AF58" s="236"/>
      <c r="AG58" s="236"/>
      <c r="AH58" s="236"/>
      <c r="AI58" s="236"/>
      <c r="AJ58" s="236" t="s">
        <v>41</v>
      </c>
      <c r="AK58" s="236"/>
      <c r="AL58" s="236"/>
      <c r="AM58" s="236"/>
      <c r="AN58" s="236"/>
      <c r="AO58" s="236"/>
      <c r="AP58" s="236"/>
      <c r="AQ58" s="236"/>
      <c r="AR58" s="236"/>
      <c r="AS58" s="236" t="s">
        <v>448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 t="s">
        <v>234</v>
      </c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7" t="n">
        <v>75480</v>
      </c>
      <c r="BW58" s="237"/>
      <c r="BX58" s="237"/>
      <c r="BY58" s="237"/>
      <c r="BZ58" s="237"/>
      <c r="CA58" s="237"/>
      <c r="CB58" s="237"/>
      <c r="CC58" s="237"/>
      <c r="CD58" s="237"/>
      <c r="CE58" s="238"/>
      <c r="CF58" s="238"/>
      <c r="CG58" s="238"/>
      <c r="CH58" s="238"/>
      <c r="CI58" s="238"/>
      <c r="CJ58" s="238"/>
      <c r="CK58" s="238"/>
      <c r="CL58" s="238"/>
      <c r="CM58" s="238"/>
      <c r="CN58" s="239"/>
      <c r="CO58" s="239"/>
      <c r="CP58" s="239"/>
      <c r="CQ58" s="239"/>
      <c r="CR58" s="239"/>
      <c r="CS58" s="239"/>
      <c r="CT58" s="239"/>
      <c r="CU58" s="239"/>
    </row>
    <row r="59" customFormat="false" ht="26.25" hidden="false" customHeight="true" outlineLevel="0" collapsed="false">
      <c r="A59" s="243" t="s">
        <v>443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36"/>
      <c r="W59" s="236"/>
      <c r="X59" s="236"/>
      <c r="Y59" s="236"/>
      <c r="Z59" s="236"/>
      <c r="AA59" s="236" t="s">
        <v>29</v>
      </c>
      <c r="AB59" s="236"/>
      <c r="AC59" s="236"/>
      <c r="AD59" s="236"/>
      <c r="AE59" s="236"/>
      <c r="AF59" s="236"/>
      <c r="AG59" s="236"/>
      <c r="AH59" s="236"/>
      <c r="AI59" s="236"/>
      <c r="AJ59" s="236" t="s">
        <v>41</v>
      </c>
      <c r="AK59" s="236"/>
      <c r="AL59" s="236"/>
      <c r="AM59" s="236"/>
      <c r="AN59" s="236"/>
      <c r="AO59" s="236"/>
      <c r="AP59" s="236"/>
      <c r="AQ59" s="236"/>
      <c r="AR59" s="236"/>
      <c r="AS59" s="236" t="s">
        <v>448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 t="s">
        <v>254</v>
      </c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7" t="n">
        <v>15000</v>
      </c>
      <c r="BW59" s="237"/>
      <c r="BX59" s="237"/>
      <c r="BY59" s="237"/>
      <c r="BZ59" s="237"/>
      <c r="CA59" s="237"/>
      <c r="CB59" s="237"/>
      <c r="CC59" s="237"/>
      <c r="CD59" s="237"/>
      <c r="CE59" s="238"/>
      <c r="CF59" s="238"/>
      <c r="CG59" s="238"/>
      <c r="CH59" s="238"/>
      <c r="CI59" s="238"/>
      <c r="CJ59" s="238"/>
      <c r="CK59" s="238"/>
      <c r="CL59" s="238"/>
      <c r="CM59" s="238"/>
      <c r="CN59" s="239"/>
      <c r="CO59" s="239"/>
      <c r="CP59" s="239"/>
      <c r="CQ59" s="239"/>
      <c r="CR59" s="239"/>
      <c r="CS59" s="239"/>
      <c r="CT59" s="239"/>
      <c r="CU59" s="239"/>
    </row>
    <row r="60" customFormat="false" ht="27" hidden="false" customHeight="true" outlineLevel="0" collapsed="false">
      <c r="A60" s="243" t="s">
        <v>444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36"/>
      <c r="W60" s="236"/>
      <c r="X60" s="236"/>
      <c r="Y60" s="236"/>
      <c r="Z60" s="236"/>
      <c r="AA60" s="236" t="s">
        <v>29</v>
      </c>
      <c r="AB60" s="236"/>
      <c r="AC60" s="236"/>
      <c r="AD60" s="236"/>
      <c r="AE60" s="236"/>
      <c r="AF60" s="236"/>
      <c r="AG60" s="236"/>
      <c r="AH60" s="236"/>
      <c r="AI60" s="236"/>
      <c r="AJ60" s="236" t="s">
        <v>41</v>
      </c>
      <c r="AK60" s="236"/>
      <c r="AL60" s="236"/>
      <c r="AM60" s="236"/>
      <c r="AN60" s="236"/>
      <c r="AO60" s="236"/>
      <c r="AP60" s="236"/>
      <c r="AQ60" s="236"/>
      <c r="AR60" s="236"/>
      <c r="AS60" s="236" t="s">
        <v>448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 t="s">
        <v>254</v>
      </c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7" t="n">
        <v>59320</v>
      </c>
      <c r="BW60" s="237"/>
      <c r="BX60" s="237"/>
      <c r="BY60" s="237"/>
      <c r="BZ60" s="237"/>
      <c r="CA60" s="237"/>
      <c r="CB60" s="237"/>
      <c r="CC60" s="237"/>
      <c r="CD60" s="237"/>
      <c r="CE60" s="238"/>
      <c r="CF60" s="238"/>
      <c r="CG60" s="238"/>
      <c r="CH60" s="238"/>
      <c r="CI60" s="238"/>
      <c r="CJ60" s="238"/>
      <c r="CK60" s="238"/>
      <c r="CL60" s="238"/>
      <c r="CM60" s="238"/>
      <c r="CN60" s="239"/>
      <c r="CO60" s="239"/>
      <c r="CP60" s="239"/>
      <c r="CQ60" s="239"/>
      <c r="CR60" s="239"/>
      <c r="CS60" s="239"/>
      <c r="CT60" s="239"/>
      <c r="CU60" s="239"/>
    </row>
    <row r="61" customFormat="false" ht="12.75" hidden="false" customHeight="true" outlineLevel="0" collapsed="false">
      <c r="A61" s="244" t="s">
        <v>445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30" t="s">
        <v>29</v>
      </c>
      <c r="AB61" s="230"/>
      <c r="AC61" s="230"/>
      <c r="AD61" s="230"/>
      <c r="AE61" s="230"/>
      <c r="AF61" s="230"/>
      <c r="AG61" s="230"/>
      <c r="AH61" s="230"/>
      <c r="AI61" s="230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31" t="n">
        <f aca="false">BV56</f>
        <v>392200</v>
      </c>
      <c r="BW61" s="231"/>
      <c r="BX61" s="231"/>
      <c r="BY61" s="231"/>
      <c r="BZ61" s="231"/>
      <c r="CA61" s="231"/>
      <c r="CB61" s="231"/>
      <c r="CC61" s="231"/>
      <c r="CD61" s="231"/>
      <c r="CE61" s="227" t="s">
        <v>446</v>
      </c>
      <c r="CF61" s="227"/>
      <c r="CG61" s="227"/>
      <c r="CH61" s="227"/>
      <c r="CI61" s="227"/>
      <c r="CJ61" s="227"/>
      <c r="CK61" s="227"/>
      <c r="CL61" s="227"/>
      <c r="CM61" s="227"/>
      <c r="CN61" s="246" t="s">
        <v>446</v>
      </c>
      <c r="CO61" s="246"/>
      <c r="CP61" s="246"/>
      <c r="CQ61" s="246"/>
      <c r="CR61" s="246"/>
      <c r="CS61" s="246"/>
      <c r="CT61" s="246"/>
      <c r="CU61" s="246"/>
    </row>
    <row r="62" customFormat="false" ht="24.75" hidden="false" customHeight="true" outlineLevel="0" collapsed="false">
      <c r="A62" s="229" t="s">
        <v>449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30"/>
      <c r="W62" s="230"/>
      <c r="X62" s="230"/>
      <c r="Y62" s="230"/>
      <c r="Z62" s="230"/>
      <c r="AA62" s="230" t="s">
        <v>41</v>
      </c>
      <c r="AB62" s="230"/>
      <c r="AC62" s="230"/>
      <c r="AD62" s="230"/>
      <c r="AE62" s="230"/>
      <c r="AF62" s="230"/>
      <c r="AG62" s="230"/>
      <c r="AH62" s="230"/>
      <c r="AI62" s="230"/>
      <c r="AJ62" s="230" t="s">
        <v>48</v>
      </c>
      <c r="AK62" s="230"/>
      <c r="AL62" s="230"/>
      <c r="AM62" s="230"/>
      <c r="AN62" s="230"/>
      <c r="AO62" s="230"/>
      <c r="AP62" s="230"/>
      <c r="AQ62" s="230"/>
      <c r="AR62" s="230"/>
      <c r="AS62" s="230" t="s">
        <v>450</v>
      </c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1" t="n">
        <f aca="false">BV63+BV64+BV65+BV66+BV67</f>
        <v>50000</v>
      </c>
      <c r="BW62" s="231"/>
      <c r="BX62" s="231"/>
      <c r="BY62" s="231"/>
      <c r="BZ62" s="231"/>
      <c r="CA62" s="231"/>
      <c r="CB62" s="231"/>
      <c r="CC62" s="231"/>
      <c r="CD62" s="231"/>
      <c r="CE62" s="232"/>
      <c r="CF62" s="232"/>
      <c r="CG62" s="232"/>
      <c r="CH62" s="232"/>
      <c r="CI62" s="232"/>
      <c r="CJ62" s="232"/>
      <c r="CK62" s="232"/>
      <c r="CL62" s="232"/>
      <c r="CM62" s="232"/>
      <c r="CN62" s="233"/>
      <c r="CO62" s="233"/>
      <c r="CP62" s="233"/>
      <c r="CQ62" s="233"/>
      <c r="CR62" s="233"/>
      <c r="CS62" s="233"/>
      <c r="CT62" s="233"/>
      <c r="CU62" s="233"/>
    </row>
    <row r="63" customFormat="false" ht="26.25" hidden="false" customHeight="true" outlineLevel="0" collapsed="false">
      <c r="A63" s="243" t="s">
        <v>442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36"/>
      <c r="W63" s="236"/>
      <c r="X63" s="236"/>
      <c r="Y63" s="236"/>
      <c r="Z63" s="236"/>
      <c r="AA63" s="236" t="s">
        <v>41</v>
      </c>
      <c r="AB63" s="236"/>
      <c r="AC63" s="236"/>
      <c r="AD63" s="236"/>
      <c r="AE63" s="236"/>
      <c r="AF63" s="236"/>
      <c r="AG63" s="236"/>
      <c r="AH63" s="236"/>
      <c r="AI63" s="236"/>
      <c r="AJ63" s="236" t="s">
        <v>48</v>
      </c>
      <c r="AK63" s="236"/>
      <c r="AL63" s="236"/>
      <c r="AM63" s="236"/>
      <c r="AN63" s="236"/>
      <c r="AO63" s="236"/>
      <c r="AP63" s="236"/>
      <c r="AQ63" s="236"/>
      <c r="AR63" s="236"/>
      <c r="AS63" s="236" t="s">
        <v>450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 t="s">
        <v>254</v>
      </c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7" t="n">
        <v>10000</v>
      </c>
      <c r="BW63" s="237"/>
      <c r="BX63" s="237"/>
      <c r="BY63" s="237"/>
      <c r="BZ63" s="237"/>
      <c r="CA63" s="237"/>
      <c r="CB63" s="237"/>
      <c r="CC63" s="237"/>
      <c r="CD63" s="237"/>
      <c r="CE63" s="238"/>
      <c r="CF63" s="238"/>
      <c r="CG63" s="238"/>
      <c r="CH63" s="238"/>
      <c r="CI63" s="238"/>
      <c r="CJ63" s="238"/>
      <c r="CK63" s="238"/>
      <c r="CL63" s="238"/>
      <c r="CM63" s="238"/>
      <c r="CN63" s="239"/>
      <c r="CO63" s="239"/>
      <c r="CP63" s="239"/>
      <c r="CQ63" s="239"/>
      <c r="CR63" s="239"/>
      <c r="CS63" s="239"/>
      <c r="CT63" s="239"/>
      <c r="CU63" s="239"/>
    </row>
    <row r="64" customFormat="false" ht="12.75" hidden="false" customHeight="true" outlineLevel="0" collapsed="false">
      <c r="A64" s="243" t="s">
        <v>437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36"/>
      <c r="W64" s="236"/>
      <c r="X64" s="236"/>
      <c r="Y64" s="236"/>
      <c r="Z64" s="236"/>
      <c r="AA64" s="236" t="s">
        <v>41</v>
      </c>
      <c r="AB64" s="236"/>
      <c r="AC64" s="236"/>
      <c r="AD64" s="236"/>
      <c r="AE64" s="236"/>
      <c r="AF64" s="236"/>
      <c r="AG64" s="236"/>
      <c r="AH64" s="236"/>
      <c r="AI64" s="236"/>
      <c r="AJ64" s="236" t="s">
        <v>48</v>
      </c>
      <c r="AK64" s="236"/>
      <c r="AL64" s="236"/>
      <c r="AM64" s="236"/>
      <c r="AN64" s="236"/>
      <c r="AO64" s="236"/>
      <c r="AP64" s="236"/>
      <c r="AQ64" s="236"/>
      <c r="AR64" s="236"/>
      <c r="AS64" s="236" t="s">
        <v>450</v>
      </c>
      <c r="AT64" s="236"/>
      <c r="AU64" s="236"/>
      <c r="AV64" s="236"/>
      <c r="AW64" s="236"/>
      <c r="AX64" s="236"/>
      <c r="AY64" s="236"/>
      <c r="AZ64" s="236"/>
      <c r="BA64" s="236"/>
      <c r="BB64" s="236"/>
      <c r="BC64" s="236" t="s">
        <v>254</v>
      </c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7" t="n">
        <v>10000</v>
      </c>
      <c r="BW64" s="237"/>
      <c r="BX64" s="237"/>
      <c r="BY64" s="237"/>
      <c r="BZ64" s="237"/>
      <c r="CA64" s="237"/>
      <c r="CB64" s="237"/>
      <c r="CC64" s="237"/>
      <c r="CD64" s="237"/>
      <c r="CE64" s="238"/>
      <c r="CF64" s="238"/>
      <c r="CG64" s="238"/>
      <c r="CH64" s="238"/>
      <c r="CI64" s="238"/>
      <c r="CJ64" s="238"/>
      <c r="CK64" s="238"/>
      <c r="CL64" s="238"/>
      <c r="CM64" s="238"/>
      <c r="CN64" s="239"/>
      <c r="CO64" s="239"/>
      <c r="CP64" s="239"/>
      <c r="CQ64" s="239"/>
      <c r="CR64" s="239"/>
      <c r="CS64" s="239"/>
      <c r="CT64" s="239"/>
      <c r="CU64" s="239"/>
    </row>
    <row r="65" customFormat="false" ht="12.75" hidden="false" customHeight="true" outlineLevel="0" collapsed="false">
      <c r="A65" s="243" t="s">
        <v>434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36"/>
      <c r="W65" s="236"/>
      <c r="X65" s="236"/>
      <c r="Y65" s="236"/>
      <c r="Z65" s="236"/>
      <c r="AA65" s="236" t="s">
        <v>41</v>
      </c>
      <c r="AB65" s="236"/>
      <c r="AC65" s="236"/>
      <c r="AD65" s="236"/>
      <c r="AE65" s="236"/>
      <c r="AF65" s="236"/>
      <c r="AG65" s="236"/>
      <c r="AH65" s="236"/>
      <c r="AI65" s="236"/>
      <c r="AJ65" s="236" t="s">
        <v>48</v>
      </c>
      <c r="AK65" s="236"/>
      <c r="AL65" s="236"/>
      <c r="AM65" s="236"/>
      <c r="AN65" s="236"/>
      <c r="AO65" s="236"/>
      <c r="AP65" s="236"/>
      <c r="AQ65" s="236"/>
      <c r="AR65" s="236"/>
      <c r="AS65" s="236" t="s">
        <v>450</v>
      </c>
      <c r="AT65" s="236"/>
      <c r="AU65" s="236"/>
      <c r="AV65" s="236"/>
      <c r="AW65" s="236"/>
      <c r="AX65" s="236"/>
      <c r="AY65" s="236"/>
      <c r="AZ65" s="236"/>
      <c r="BA65" s="236"/>
      <c r="BB65" s="236"/>
      <c r="BC65" s="236" t="s">
        <v>254</v>
      </c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7" t="n">
        <v>10000</v>
      </c>
      <c r="BW65" s="237"/>
      <c r="BX65" s="237"/>
      <c r="BY65" s="237"/>
      <c r="BZ65" s="237"/>
      <c r="CA65" s="237"/>
      <c r="CB65" s="237"/>
      <c r="CC65" s="237"/>
      <c r="CD65" s="237"/>
      <c r="CE65" s="238"/>
      <c r="CF65" s="238"/>
      <c r="CG65" s="238"/>
      <c r="CH65" s="238"/>
      <c r="CI65" s="238"/>
      <c r="CJ65" s="238"/>
      <c r="CK65" s="238"/>
      <c r="CL65" s="238"/>
      <c r="CM65" s="238"/>
      <c r="CN65" s="239"/>
      <c r="CO65" s="239"/>
      <c r="CP65" s="239"/>
      <c r="CQ65" s="239"/>
      <c r="CR65" s="239"/>
      <c r="CS65" s="239"/>
      <c r="CT65" s="239"/>
      <c r="CU65" s="239"/>
    </row>
    <row r="66" customFormat="false" ht="26.25" hidden="false" customHeight="true" outlineLevel="0" collapsed="false">
      <c r="A66" s="243" t="s">
        <v>443</v>
      </c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36"/>
      <c r="W66" s="236"/>
      <c r="X66" s="236"/>
      <c r="Y66" s="236"/>
      <c r="Z66" s="236"/>
      <c r="AA66" s="236" t="s">
        <v>41</v>
      </c>
      <c r="AB66" s="236"/>
      <c r="AC66" s="236"/>
      <c r="AD66" s="236"/>
      <c r="AE66" s="236"/>
      <c r="AF66" s="236"/>
      <c r="AG66" s="236"/>
      <c r="AH66" s="236"/>
      <c r="AI66" s="236"/>
      <c r="AJ66" s="236" t="s">
        <v>48</v>
      </c>
      <c r="AK66" s="236"/>
      <c r="AL66" s="236"/>
      <c r="AM66" s="236"/>
      <c r="AN66" s="236"/>
      <c r="AO66" s="236"/>
      <c r="AP66" s="236"/>
      <c r="AQ66" s="236"/>
      <c r="AR66" s="236"/>
      <c r="AS66" s="236" t="s">
        <v>450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 t="s">
        <v>254</v>
      </c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7" t="n">
        <v>10000</v>
      </c>
      <c r="BW66" s="237"/>
      <c r="BX66" s="237"/>
      <c r="BY66" s="237"/>
      <c r="BZ66" s="237"/>
      <c r="CA66" s="237"/>
      <c r="CB66" s="237"/>
      <c r="CC66" s="237"/>
      <c r="CD66" s="237"/>
      <c r="CE66" s="238"/>
      <c r="CF66" s="238"/>
      <c r="CG66" s="238"/>
      <c r="CH66" s="238"/>
      <c r="CI66" s="238"/>
      <c r="CJ66" s="238"/>
      <c r="CK66" s="238"/>
      <c r="CL66" s="238"/>
      <c r="CM66" s="238"/>
      <c r="CN66" s="239"/>
      <c r="CO66" s="239"/>
      <c r="CP66" s="239"/>
      <c r="CQ66" s="239"/>
      <c r="CR66" s="239"/>
      <c r="CS66" s="239"/>
      <c r="CT66" s="239"/>
      <c r="CU66" s="239"/>
    </row>
    <row r="67" customFormat="false" ht="26.25" hidden="false" customHeight="true" outlineLevel="0" collapsed="false">
      <c r="A67" s="243" t="s">
        <v>444</v>
      </c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36"/>
      <c r="W67" s="236"/>
      <c r="X67" s="236"/>
      <c r="Y67" s="236"/>
      <c r="Z67" s="236"/>
      <c r="AA67" s="236" t="s">
        <v>41</v>
      </c>
      <c r="AB67" s="236"/>
      <c r="AC67" s="236"/>
      <c r="AD67" s="236"/>
      <c r="AE67" s="236"/>
      <c r="AF67" s="236"/>
      <c r="AG67" s="236"/>
      <c r="AH67" s="236"/>
      <c r="AI67" s="236"/>
      <c r="AJ67" s="236" t="s">
        <v>48</v>
      </c>
      <c r="AK67" s="236"/>
      <c r="AL67" s="236"/>
      <c r="AM67" s="236"/>
      <c r="AN67" s="236"/>
      <c r="AO67" s="236"/>
      <c r="AP67" s="236"/>
      <c r="AQ67" s="236"/>
      <c r="AR67" s="236"/>
      <c r="AS67" s="236" t="s">
        <v>450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 t="s">
        <v>254</v>
      </c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7" t="n">
        <v>10000</v>
      </c>
      <c r="BW67" s="237"/>
      <c r="BX67" s="237"/>
      <c r="BY67" s="237"/>
      <c r="BZ67" s="237"/>
      <c r="CA67" s="237"/>
      <c r="CB67" s="237"/>
      <c r="CC67" s="237"/>
      <c r="CD67" s="237"/>
      <c r="CE67" s="238"/>
      <c r="CF67" s="238"/>
      <c r="CG67" s="238"/>
      <c r="CH67" s="238"/>
      <c r="CI67" s="238"/>
      <c r="CJ67" s="238"/>
      <c r="CK67" s="238"/>
      <c r="CL67" s="238"/>
      <c r="CM67" s="238"/>
      <c r="CN67" s="239"/>
      <c r="CO67" s="239"/>
      <c r="CP67" s="239"/>
      <c r="CQ67" s="239"/>
      <c r="CR67" s="239"/>
      <c r="CS67" s="239"/>
      <c r="CT67" s="239"/>
      <c r="CU67" s="239"/>
    </row>
    <row r="68" customFormat="false" ht="27" hidden="false" customHeight="true" outlineLevel="0" collapsed="false">
      <c r="A68" s="229" t="s">
        <v>451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30"/>
      <c r="W68" s="230"/>
      <c r="X68" s="230"/>
      <c r="Y68" s="230"/>
      <c r="Z68" s="230"/>
      <c r="AA68" s="230" t="s">
        <v>41</v>
      </c>
      <c r="AB68" s="230"/>
      <c r="AC68" s="230"/>
      <c r="AD68" s="230"/>
      <c r="AE68" s="230"/>
      <c r="AF68" s="230"/>
      <c r="AG68" s="230"/>
      <c r="AH68" s="230"/>
      <c r="AI68" s="230"/>
      <c r="AJ68" s="230" t="s">
        <v>75</v>
      </c>
      <c r="AK68" s="230"/>
      <c r="AL68" s="230"/>
      <c r="AM68" s="230"/>
      <c r="AN68" s="230"/>
      <c r="AO68" s="230"/>
      <c r="AP68" s="230"/>
      <c r="AQ68" s="230"/>
      <c r="AR68" s="230"/>
      <c r="AS68" s="230" t="s">
        <v>452</v>
      </c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1" t="n">
        <f aca="false">BV69+BV70+BV71+BV72+BV73</f>
        <v>4500</v>
      </c>
      <c r="BW68" s="231"/>
      <c r="BX68" s="231"/>
      <c r="BY68" s="231"/>
      <c r="BZ68" s="231"/>
      <c r="CA68" s="231"/>
      <c r="CB68" s="231"/>
      <c r="CC68" s="231"/>
      <c r="CD68" s="231"/>
      <c r="CE68" s="232"/>
      <c r="CF68" s="232"/>
      <c r="CG68" s="232"/>
      <c r="CH68" s="232"/>
      <c r="CI68" s="232"/>
      <c r="CJ68" s="232"/>
      <c r="CK68" s="232"/>
      <c r="CL68" s="232"/>
      <c r="CM68" s="232"/>
      <c r="CN68" s="233"/>
      <c r="CO68" s="233"/>
      <c r="CP68" s="233"/>
      <c r="CQ68" s="233"/>
      <c r="CR68" s="233"/>
      <c r="CS68" s="233"/>
      <c r="CT68" s="233"/>
      <c r="CU68" s="233"/>
    </row>
    <row r="69" customFormat="false" ht="24.75" hidden="false" customHeight="true" outlineLevel="0" collapsed="false">
      <c r="A69" s="243" t="s">
        <v>442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36"/>
      <c r="W69" s="236"/>
      <c r="X69" s="236"/>
      <c r="Y69" s="236"/>
      <c r="Z69" s="236"/>
      <c r="AA69" s="236" t="s">
        <v>41</v>
      </c>
      <c r="AB69" s="236"/>
      <c r="AC69" s="236"/>
      <c r="AD69" s="236"/>
      <c r="AE69" s="236"/>
      <c r="AF69" s="236"/>
      <c r="AG69" s="236"/>
      <c r="AH69" s="236"/>
      <c r="AI69" s="236"/>
      <c r="AJ69" s="236" t="s">
        <v>75</v>
      </c>
      <c r="AK69" s="236"/>
      <c r="AL69" s="236"/>
      <c r="AM69" s="236"/>
      <c r="AN69" s="236"/>
      <c r="AO69" s="236"/>
      <c r="AP69" s="236"/>
      <c r="AQ69" s="236"/>
      <c r="AR69" s="236"/>
      <c r="AS69" s="236" t="s">
        <v>452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 t="s">
        <v>254</v>
      </c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7" t="n">
        <v>0</v>
      </c>
      <c r="BW69" s="237"/>
      <c r="BX69" s="237"/>
      <c r="BY69" s="237"/>
      <c r="BZ69" s="237"/>
      <c r="CA69" s="237"/>
      <c r="CB69" s="237"/>
      <c r="CC69" s="237"/>
      <c r="CD69" s="237"/>
      <c r="CE69" s="238"/>
      <c r="CF69" s="238"/>
      <c r="CG69" s="238"/>
      <c r="CH69" s="238"/>
      <c r="CI69" s="238"/>
      <c r="CJ69" s="238"/>
      <c r="CK69" s="238"/>
      <c r="CL69" s="238"/>
      <c r="CM69" s="238"/>
      <c r="CN69" s="239"/>
      <c r="CO69" s="239"/>
      <c r="CP69" s="239"/>
      <c r="CQ69" s="239"/>
      <c r="CR69" s="239"/>
      <c r="CS69" s="239"/>
      <c r="CT69" s="239"/>
      <c r="CU69" s="239"/>
    </row>
    <row r="70" customFormat="false" ht="12.75" hidden="false" customHeight="true" outlineLevel="0" collapsed="false">
      <c r="A70" s="243" t="s">
        <v>437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36"/>
      <c r="W70" s="236"/>
      <c r="X70" s="236"/>
      <c r="Y70" s="236"/>
      <c r="Z70" s="236"/>
      <c r="AA70" s="236" t="s">
        <v>41</v>
      </c>
      <c r="AB70" s="236"/>
      <c r="AC70" s="236"/>
      <c r="AD70" s="236"/>
      <c r="AE70" s="236"/>
      <c r="AF70" s="236"/>
      <c r="AG70" s="236"/>
      <c r="AH70" s="236"/>
      <c r="AI70" s="236"/>
      <c r="AJ70" s="236" t="s">
        <v>75</v>
      </c>
      <c r="AK70" s="236"/>
      <c r="AL70" s="236"/>
      <c r="AM70" s="236"/>
      <c r="AN70" s="236"/>
      <c r="AO70" s="236"/>
      <c r="AP70" s="236"/>
      <c r="AQ70" s="236"/>
      <c r="AR70" s="236"/>
      <c r="AS70" s="236" t="s">
        <v>452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 t="s">
        <v>254</v>
      </c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7" t="n">
        <v>0</v>
      </c>
      <c r="BW70" s="237"/>
      <c r="BX70" s="237"/>
      <c r="BY70" s="237"/>
      <c r="BZ70" s="237"/>
      <c r="CA70" s="237"/>
      <c r="CB70" s="237"/>
      <c r="CC70" s="237"/>
      <c r="CD70" s="237"/>
      <c r="CE70" s="238"/>
      <c r="CF70" s="238"/>
      <c r="CG70" s="238"/>
      <c r="CH70" s="238"/>
      <c r="CI70" s="238"/>
      <c r="CJ70" s="238"/>
      <c r="CK70" s="238"/>
      <c r="CL70" s="238"/>
      <c r="CM70" s="238"/>
      <c r="CN70" s="239"/>
      <c r="CO70" s="239"/>
      <c r="CP70" s="239"/>
      <c r="CQ70" s="239"/>
      <c r="CR70" s="239"/>
      <c r="CS70" s="239"/>
      <c r="CT70" s="239"/>
      <c r="CU70" s="239"/>
    </row>
    <row r="71" customFormat="false" ht="12.75" hidden="false" customHeight="true" outlineLevel="0" collapsed="false">
      <c r="A71" s="243" t="s">
        <v>434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36"/>
      <c r="W71" s="236"/>
      <c r="X71" s="236"/>
      <c r="Y71" s="236"/>
      <c r="Z71" s="236"/>
      <c r="AA71" s="236" t="s">
        <v>41</v>
      </c>
      <c r="AB71" s="236"/>
      <c r="AC71" s="236"/>
      <c r="AD71" s="236"/>
      <c r="AE71" s="236"/>
      <c r="AF71" s="236"/>
      <c r="AG71" s="236"/>
      <c r="AH71" s="236"/>
      <c r="AI71" s="236"/>
      <c r="AJ71" s="236" t="s">
        <v>75</v>
      </c>
      <c r="AK71" s="236"/>
      <c r="AL71" s="236"/>
      <c r="AM71" s="236"/>
      <c r="AN71" s="236"/>
      <c r="AO71" s="236"/>
      <c r="AP71" s="236"/>
      <c r="AQ71" s="236"/>
      <c r="AR71" s="236"/>
      <c r="AS71" s="236" t="s">
        <v>452</v>
      </c>
      <c r="AT71" s="236"/>
      <c r="AU71" s="236"/>
      <c r="AV71" s="236"/>
      <c r="AW71" s="236"/>
      <c r="AX71" s="236"/>
      <c r="AY71" s="236"/>
      <c r="AZ71" s="236"/>
      <c r="BA71" s="236"/>
      <c r="BB71" s="236"/>
      <c r="BC71" s="236" t="s">
        <v>254</v>
      </c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7" t="n">
        <v>0</v>
      </c>
      <c r="BW71" s="237"/>
      <c r="BX71" s="237"/>
      <c r="BY71" s="237"/>
      <c r="BZ71" s="237"/>
      <c r="CA71" s="237"/>
      <c r="CB71" s="237"/>
      <c r="CC71" s="237"/>
      <c r="CD71" s="237"/>
      <c r="CE71" s="238"/>
      <c r="CF71" s="238"/>
      <c r="CG71" s="238"/>
      <c r="CH71" s="238"/>
      <c r="CI71" s="238"/>
      <c r="CJ71" s="238"/>
      <c r="CK71" s="238"/>
      <c r="CL71" s="238"/>
      <c r="CM71" s="238"/>
      <c r="CN71" s="239"/>
      <c r="CO71" s="239"/>
      <c r="CP71" s="239"/>
      <c r="CQ71" s="239"/>
      <c r="CR71" s="239"/>
      <c r="CS71" s="239"/>
      <c r="CT71" s="239"/>
      <c r="CU71" s="239"/>
    </row>
    <row r="72" customFormat="false" ht="25.5" hidden="false" customHeight="true" outlineLevel="0" collapsed="false">
      <c r="A72" s="243" t="s">
        <v>443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36"/>
      <c r="W72" s="236"/>
      <c r="X72" s="236"/>
      <c r="Y72" s="236"/>
      <c r="Z72" s="236"/>
      <c r="AA72" s="236" t="s">
        <v>41</v>
      </c>
      <c r="AB72" s="236"/>
      <c r="AC72" s="236"/>
      <c r="AD72" s="236"/>
      <c r="AE72" s="236"/>
      <c r="AF72" s="236"/>
      <c r="AG72" s="236"/>
      <c r="AH72" s="236"/>
      <c r="AI72" s="236"/>
      <c r="AJ72" s="236" t="s">
        <v>75</v>
      </c>
      <c r="AK72" s="236"/>
      <c r="AL72" s="236"/>
      <c r="AM72" s="236"/>
      <c r="AN72" s="236"/>
      <c r="AO72" s="236"/>
      <c r="AP72" s="236"/>
      <c r="AQ72" s="236"/>
      <c r="AR72" s="236"/>
      <c r="AS72" s="236" t="s">
        <v>452</v>
      </c>
      <c r="AT72" s="236"/>
      <c r="AU72" s="236"/>
      <c r="AV72" s="236"/>
      <c r="AW72" s="236"/>
      <c r="AX72" s="236"/>
      <c r="AY72" s="236"/>
      <c r="AZ72" s="236"/>
      <c r="BA72" s="236"/>
      <c r="BB72" s="236"/>
      <c r="BC72" s="236" t="s">
        <v>254</v>
      </c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7" t="n">
        <v>0</v>
      </c>
      <c r="BW72" s="237"/>
      <c r="BX72" s="237"/>
      <c r="BY72" s="237"/>
      <c r="BZ72" s="237"/>
      <c r="CA72" s="237"/>
      <c r="CB72" s="237"/>
      <c r="CC72" s="237"/>
      <c r="CD72" s="237"/>
      <c r="CE72" s="238"/>
      <c r="CF72" s="238"/>
      <c r="CG72" s="238"/>
      <c r="CH72" s="238"/>
      <c r="CI72" s="238"/>
      <c r="CJ72" s="238"/>
      <c r="CK72" s="238"/>
      <c r="CL72" s="238"/>
      <c r="CM72" s="238"/>
      <c r="CN72" s="239"/>
      <c r="CO72" s="239"/>
      <c r="CP72" s="239"/>
      <c r="CQ72" s="239"/>
      <c r="CR72" s="239"/>
      <c r="CS72" s="239"/>
      <c r="CT72" s="239"/>
      <c r="CU72" s="239"/>
    </row>
    <row r="73" customFormat="false" ht="26.25" hidden="false" customHeight="true" outlineLevel="0" collapsed="false">
      <c r="A73" s="243" t="s">
        <v>444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36"/>
      <c r="W73" s="236"/>
      <c r="X73" s="236"/>
      <c r="Y73" s="236"/>
      <c r="Z73" s="236"/>
      <c r="AA73" s="236" t="s">
        <v>41</v>
      </c>
      <c r="AB73" s="236"/>
      <c r="AC73" s="236"/>
      <c r="AD73" s="236"/>
      <c r="AE73" s="236"/>
      <c r="AF73" s="236"/>
      <c r="AG73" s="236"/>
      <c r="AH73" s="236"/>
      <c r="AI73" s="236"/>
      <c r="AJ73" s="236" t="s">
        <v>75</v>
      </c>
      <c r="AK73" s="236"/>
      <c r="AL73" s="236"/>
      <c r="AM73" s="236"/>
      <c r="AN73" s="236"/>
      <c r="AO73" s="236"/>
      <c r="AP73" s="236"/>
      <c r="AQ73" s="236"/>
      <c r="AR73" s="236"/>
      <c r="AS73" s="236" t="s">
        <v>452</v>
      </c>
      <c r="AT73" s="236"/>
      <c r="AU73" s="236"/>
      <c r="AV73" s="236"/>
      <c r="AW73" s="236"/>
      <c r="AX73" s="236"/>
      <c r="AY73" s="236"/>
      <c r="AZ73" s="236"/>
      <c r="BA73" s="236"/>
      <c r="BB73" s="236"/>
      <c r="BC73" s="236" t="s">
        <v>254</v>
      </c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7" t="n">
        <v>4500</v>
      </c>
      <c r="BW73" s="237"/>
      <c r="BX73" s="237"/>
      <c r="BY73" s="237"/>
      <c r="BZ73" s="237"/>
      <c r="CA73" s="237"/>
      <c r="CB73" s="237"/>
      <c r="CC73" s="237"/>
      <c r="CD73" s="237"/>
      <c r="CE73" s="238"/>
      <c r="CF73" s="238"/>
      <c r="CG73" s="238"/>
      <c r="CH73" s="238"/>
      <c r="CI73" s="238"/>
      <c r="CJ73" s="238"/>
      <c r="CK73" s="238"/>
      <c r="CL73" s="238"/>
      <c r="CM73" s="238"/>
      <c r="CN73" s="239"/>
      <c r="CO73" s="239"/>
      <c r="CP73" s="239"/>
      <c r="CQ73" s="239"/>
      <c r="CR73" s="239"/>
      <c r="CS73" s="239"/>
      <c r="CT73" s="239"/>
      <c r="CU73" s="239"/>
    </row>
    <row r="74" customFormat="false" ht="12.75" hidden="false" customHeight="true" outlineLevel="0" collapsed="false">
      <c r="A74" s="241" t="s">
        <v>453</v>
      </c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30"/>
      <c r="W74" s="230"/>
      <c r="X74" s="230"/>
      <c r="Y74" s="230"/>
      <c r="Z74" s="230"/>
      <c r="AA74" s="230" t="s">
        <v>41</v>
      </c>
      <c r="AB74" s="230"/>
      <c r="AC74" s="230"/>
      <c r="AD74" s="230"/>
      <c r="AE74" s="230"/>
      <c r="AF74" s="230"/>
      <c r="AG74" s="230"/>
      <c r="AH74" s="230"/>
      <c r="AI74" s="230"/>
      <c r="AJ74" s="230" t="s">
        <v>75</v>
      </c>
      <c r="AK74" s="230"/>
      <c r="AL74" s="230"/>
      <c r="AM74" s="230"/>
      <c r="AN74" s="230"/>
      <c r="AO74" s="230"/>
      <c r="AP74" s="230"/>
      <c r="AQ74" s="230"/>
      <c r="AR74" s="230"/>
      <c r="AS74" s="230" t="s">
        <v>454</v>
      </c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1" t="n">
        <f aca="false">BV75+BV76+BV77+BV78+BV79</f>
        <v>4500</v>
      </c>
      <c r="BW74" s="231"/>
      <c r="BX74" s="231"/>
      <c r="BY74" s="231"/>
      <c r="BZ74" s="231"/>
      <c r="CA74" s="231"/>
      <c r="CB74" s="231"/>
      <c r="CC74" s="231"/>
      <c r="CD74" s="231"/>
      <c r="CE74" s="232"/>
      <c r="CF74" s="232"/>
      <c r="CG74" s="232"/>
      <c r="CH74" s="232"/>
      <c r="CI74" s="232"/>
      <c r="CJ74" s="232"/>
      <c r="CK74" s="232"/>
      <c r="CL74" s="232"/>
      <c r="CM74" s="232"/>
      <c r="CN74" s="233"/>
      <c r="CO74" s="233"/>
      <c r="CP74" s="233"/>
      <c r="CQ74" s="233"/>
      <c r="CR74" s="233"/>
      <c r="CS74" s="233"/>
      <c r="CT74" s="233"/>
      <c r="CU74" s="233"/>
    </row>
    <row r="75" customFormat="false" ht="25.5" hidden="false" customHeight="true" outlineLevel="0" collapsed="false">
      <c r="A75" s="243" t="s">
        <v>442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36"/>
      <c r="W75" s="236"/>
      <c r="X75" s="236"/>
      <c r="Y75" s="236"/>
      <c r="Z75" s="236"/>
      <c r="AA75" s="236" t="s">
        <v>41</v>
      </c>
      <c r="AB75" s="236"/>
      <c r="AC75" s="236"/>
      <c r="AD75" s="236"/>
      <c r="AE75" s="236"/>
      <c r="AF75" s="236"/>
      <c r="AG75" s="236"/>
      <c r="AH75" s="236"/>
      <c r="AI75" s="236"/>
      <c r="AJ75" s="236" t="s">
        <v>75</v>
      </c>
      <c r="AK75" s="236"/>
      <c r="AL75" s="236"/>
      <c r="AM75" s="236"/>
      <c r="AN75" s="236"/>
      <c r="AO75" s="236"/>
      <c r="AP75" s="236"/>
      <c r="AQ75" s="236"/>
      <c r="AR75" s="236"/>
      <c r="AS75" s="236" t="s">
        <v>454</v>
      </c>
      <c r="AT75" s="236"/>
      <c r="AU75" s="236"/>
      <c r="AV75" s="236"/>
      <c r="AW75" s="236"/>
      <c r="AX75" s="236"/>
      <c r="AY75" s="236"/>
      <c r="AZ75" s="236"/>
      <c r="BA75" s="236"/>
      <c r="BB75" s="236"/>
      <c r="BC75" s="236" t="s">
        <v>254</v>
      </c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7" t="n">
        <v>0</v>
      </c>
      <c r="BW75" s="237"/>
      <c r="BX75" s="237"/>
      <c r="BY75" s="237"/>
      <c r="BZ75" s="237"/>
      <c r="CA75" s="237"/>
      <c r="CB75" s="237"/>
      <c r="CC75" s="237"/>
      <c r="CD75" s="237"/>
      <c r="CE75" s="238"/>
      <c r="CF75" s="238"/>
      <c r="CG75" s="238"/>
      <c r="CH75" s="238"/>
      <c r="CI75" s="238"/>
      <c r="CJ75" s="238"/>
      <c r="CK75" s="238"/>
      <c r="CL75" s="238"/>
      <c r="CM75" s="238"/>
      <c r="CN75" s="239"/>
      <c r="CO75" s="239"/>
      <c r="CP75" s="239"/>
      <c r="CQ75" s="239"/>
      <c r="CR75" s="239"/>
      <c r="CS75" s="239"/>
      <c r="CT75" s="239"/>
      <c r="CU75" s="239"/>
    </row>
    <row r="76" customFormat="false" ht="12.75" hidden="false" customHeight="true" outlineLevel="0" collapsed="false">
      <c r="A76" s="243" t="s">
        <v>437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36"/>
      <c r="W76" s="236"/>
      <c r="X76" s="236"/>
      <c r="Y76" s="236"/>
      <c r="Z76" s="236"/>
      <c r="AA76" s="236" t="s">
        <v>41</v>
      </c>
      <c r="AB76" s="236"/>
      <c r="AC76" s="236"/>
      <c r="AD76" s="236"/>
      <c r="AE76" s="236"/>
      <c r="AF76" s="236"/>
      <c r="AG76" s="236"/>
      <c r="AH76" s="236"/>
      <c r="AI76" s="236"/>
      <c r="AJ76" s="236" t="s">
        <v>75</v>
      </c>
      <c r="AK76" s="236"/>
      <c r="AL76" s="236"/>
      <c r="AM76" s="236"/>
      <c r="AN76" s="236"/>
      <c r="AO76" s="236"/>
      <c r="AP76" s="236"/>
      <c r="AQ76" s="236"/>
      <c r="AR76" s="236"/>
      <c r="AS76" s="236" t="s">
        <v>454</v>
      </c>
      <c r="AT76" s="236"/>
      <c r="AU76" s="236"/>
      <c r="AV76" s="236"/>
      <c r="AW76" s="236"/>
      <c r="AX76" s="236"/>
      <c r="AY76" s="236"/>
      <c r="AZ76" s="236"/>
      <c r="BA76" s="236"/>
      <c r="BB76" s="236"/>
      <c r="BC76" s="236" t="s">
        <v>254</v>
      </c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236"/>
      <c r="BR76" s="236"/>
      <c r="BS76" s="236"/>
      <c r="BT76" s="236"/>
      <c r="BU76" s="236"/>
      <c r="BV76" s="237" t="n">
        <v>0</v>
      </c>
      <c r="BW76" s="237"/>
      <c r="BX76" s="237"/>
      <c r="BY76" s="237"/>
      <c r="BZ76" s="237"/>
      <c r="CA76" s="237"/>
      <c r="CB76" s="237"/>
      <c r="CC76" s="237"/>
      <c r="CD76" s="237"/>
      <c r="CE76" s="238"/>
      <c r="CF76" s="238"/>
      <c r="CG76" s="238"/>
      <c r="CH76" s="238"/>
      <c r="CI76" s="238"/>
      <c r="CJ76" s="238"/>
      <c r="CK76" s="238"/>
      <c r="CL76" s="238"/>
      <c r="CM76" s="238"/>
      <c r="CN76" s="239"/>
      <c r="CO76" s="239"/>
      <c r="CP76" s="239"/>
      <c r="CQ76" s="239"/>
      <c r="CR76" s="239"/>
      <c r="CS76" s="239"/>
      <c r="CT76" s="239"/>
      <c r="CU76" s="239"/>
    </row>
    <row r="77" customFormat="false" ht="12.75" hidden="false" customHeight="true" outlineLevel="0" collapsed="false">
      <c r="A77" s="243" t="s">
        <v>434</v>
      </c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36"/>
      <c r="W77" s="236"/>
      <c r="X77" s="236"/>
      <c r="Y77" s="236"/>
      <c r="Z77" s="236"/>
      <c r="AA77" s="236" t="s">
        <v>41</v>
      </c>
      <c r="AB77" s="236"/>
      <c r="AC77" s="236"/>
      <c r="AD77" s="236"/>
      <c r="AE77" s="236"/>
      <c r="AF77" s="236"/>
      <c r="AG77" s="236"/>
      <c r="AH77" s="236"/>
      <c r="AI77" s="236"/>
      <c r="AJ77" s="236" t="s">
        <v>75</v>
      </c>
      <c r="AK77" s="236"/>
      <c r="AL77" s="236"/>
      <c r="AM77" s="236"/>
      <c r="AN77" s="236"/>
      <c r="AO77" s="236"/>
      <c r="AP77" s="236"/>
      <c r="AQ77" s="236"/>
      <c r="AR77" s="236"/>
      <c r="AS77" s="236" t="s">
        <v>454</v>
      </c>
      <c r="AT77" s="236"/>
      <c r="AU77" s="236"/>
      <c r="AV77" s="236"/>
      <c r="AW77" s="236"/>
      <c r="AX77" s="236"/>
      <c r="AY77" s="236"/>
      <c r="AZ77" s="236"/>
      <c r="BA77" s="236"/>
      <c r="BB77" s="236"/>
      <c r="BC77" s="236" t="s">
        <v>254</v>
      </c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7" t="n">
        <v>0</v>
      </c>
      <c r="BW77" s="237"/>
      <c r="BX77" s="237"/>
      <c r="BY77" s="237"/>
      <c r="BZ77" s="237"/>
      <c r="CA77" s="237"/>
      <c r="CB77" s="237"/>
      <c r="CC77" s="237"/>
      <c r="CD77" s="237"/>
      <c r="CE77" s="238"/>
      <c r="CF77" s="238"/>
      <c r="CG77" s="238"/>
      <c r="CH77" s="238"/>
      <c r="CI77" s="238"/>
      <c r="CJ77" s="238"/>
      <c r="CK77" s="238"/>
      <c r="CL77" s="238"/>
      <c r="CM77" s="238"/>
      <c r="CN77" s="239"/>
      <c r="CO77" s="239"/>
      <c r="CP77" s="239"/>
      <c r="CQ77" s="239"/>
      <c r="CR77" s="239"/>
      <c r="CS77" s="239"/>
      <c r="CT77" s="239"/>
      <c r="CU77" s="239"/>
    </row>
    <row r="78" customFormat="false" ht="27" hidden="false" customHeight="true" outlineLevel="0" collapsed="false">
      <c r="A78" s="243" t="s">
        <v>443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36"/>
      <c r="W78" s="236"/>
      <c r="X78" s="236"/>
      <c r="Y78" s="236"/>
      <c r="Z78" s="236"/>
      <c r="AA78" s="236" t="s">
        <v>41</v>
      </c>
      <c r="AB78" s="236"/>
      <c r="AC78" s="236"/>
      <c r="AD78" s="236"/>
      <c r="AE78" s="236"/>
      <c r="AF78" s="236"/>
      <c r="AG78" s="236"/>
      <c r="AH78" s="236"/>
      <c r="AI78" s="236"/>
      <c r="AJ78" s="236" t="s">
        <v>75</v>
      </c>
      <c r="AK78" s="236"/>
      <c r="AL78" s="236"/>
      <c r="AM78" s="236"/>
      <c r="AN78" s="236"/>
      <c r="AO78" s="236"/>
      <c r="AP78" s="236"/>
      <c r="AQ78" s="236"/>
      <c r="AR78" s="236"/>
      <c r="AS78" s="236" t="s">
        <v>454</v>
      </c>
      <c r="AT78" s="236"/>
      <c r="AU78" s="236"/>
      <c r="AV78" s="236"/>
      <c r="AW78" s="236"/>
      <c r="AX78" s="236"/>
      <c r="AY78" s="236"/>
      <c r="AZ78" s="236"/>
      <c r="BA78" s="236"/>
      <c r="BB78" s="236"/>
      <c r="BC78" s="236" t="s">
        <v>254</v>
      </c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7" t="n">
        <v>0</v>
      </c>
      <c r="BW78" s="237"/>
      <c r="BX78" s="237"/>
      <c r="BY78" s="237"/>
      <c r="BZ78" s="237"/>
      <c r="CA78" s="237"/>
      <c r="CB78" s="237"/>
      <c r="CC78" s="237"/>
      <c r="CD78" s="237"/>
      <c r="CE78" s="238"/>
      <c r="CF78" s="238"/>
      <c r="CG78" s="238"/>
      <c r="CH78" s="238"/>
      <c r="CI78" s="238"/>
      <c r="CJ78" s="238"/>
      <c r="CK78" s="238"/>
      <c r="CL78" s="238"/>
      <c r="CM78" s="238"/>
      <c r="CN78" s="239"/>
      <c r="CO78" s="239"/>
      <c r="CP78" s="239"/>
      <c r="CQ78" s="239"/>
      <c r="CR78" s="239"/>
      <c r="CS78" s="239"/>
      <c r="CT78" s="239"/>
      <c r="CU78" s="239"/>
    </row>
    <row r="79" customFormat="false" ht="24" hidden="false" customHeight="true" outlineLevel="0" collapsed="false">
      <c r="A79" s="243" t="s">
        <v>444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36"/>
      <c r="W79" s="236"/>
      <c r="X79" s="236"/>
      <c r="Y79" s="236"/>
      <c r="Z79" s="236"/>
      <c r="AA79" s="236" t="s">
        <v>41</v>
      </c>
      <c r="AB79" s="236"/>
      <c r="AC79" s="236"/>
      <c r="AD79" s="236"/>
      <c r="AE79" s="236"/>
      <c r="AF79" s="236"/>
      <c r="AG79" s="236"/>
      <c r="AH79" s="236"/>
      <c r="AI79" s="236"/>
      <c r="AJ79" s="236" t="s">
        <v>75</v>
      </c>
      <c r="AK79" s="236"/>
      <c r="AL79" s="236"/>
      <c r="AM79" s="236"/>
      <c r="AN79" s="236"/>
      <c r="AO79" s="236"/>
      <c r="AP79" s="236"/>
      <c r="AQ79" s="236"/>
      <c r="AR79" s="236"/>
      <c r="AS79" s="236" t="s">
        <v>454</v>
      </c>
      <c r="AT79" s="236"/>
      <c r="AU79" s="236"/>
      <c r="AV79" s="236"/>
      <c r="AW79" s="236"/>
      <c r="AX79" s="236"/>
      <c r="AY79" s="236"/>
      <c r="AZ79" s="236"/>
      <c r="BA79" s="236"/>
      <c r="BB79" s="236"/>
      <c r="BC79" s="236" t="s">
        <v>254</v>
      </c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7" t="n">
        <v>4500</v>
      </c>
      <c r="BW79" s="237"/>
      <c r="BX79" s="237"/>
      <c r="BY79" s="237"/>
      <c r="BZ79" s="237"/>
      <c r="CA79" s="237"/>
      <c r="CB79" s="237"/>
      <c r="CC79" s="237"/>
      <c r="CD79" s="237"/>
      <c r="CE79" s="238"/>
      <c r="CF79" s="238"/>
      <c r="CG79" s="238"/>
      <c r="CH79" s="238"/>
      <c r="CI79" s="238"/>
      <c r="CJ79" s="238"/>
      <c r="CK79" s="238"/>
      <c r="CL79" s="238"/>
      <c r="CM79" s="238"/>
      <c r="CN79" s="239"/>
      <c r="CO79" s="239"/>
      <c r="CP79" s="239"/>
      <c r="CQ79" s="239"/>
      <c r="CR79" s="239"/>
      <c r="CS79" s="239"/>
      <c r="CT79" s="239"/>
      <c r="CU79" s="239"/>
    </row>
    <row r="80" customFormat="false" ht="24.75" hidden="false" customHeight="true" outlineLevel="0" collapsed="false">
      <c r="A80" s="229" t="s">
        <v>455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30"/>
      <c r="W80" s="230"/>
      <c r="X80" s="230"/>
      <c r="Y80" s="230"/>
      <c r="Z80" s="230"/>
      <c r="AA80" s="230" t="s">
        <v>41</v>
      </c>
      <c r="AB80" s="230"/>
      <c r="AC80" s="230"/>
      <c r="AD80" s="230"/>
      <c r="AE80" s="230"/>
      <c r="AF80" s="230"/>
      <c r="AG80" s="230"/>
      <c r="AH80" s="230"/>
      <c r="AI80" s="230"/>
      <c r="AJ80" s="230" t="s">
        <v>75</v>
      </c>
      <c r="AK80" s="230"/>
      <c r="AL80" s="230"/>
      <c r="AM80" s="230"/>
      <c r="AN80" s="230"/>
      <c r="AO80" s="230"/>
      <c r="AP80" s="230"/>
      <c r="AQ80" s="230"/>
      <c r="AR80" s="230"/>
      <c r="AS80" s="230" t="s">
        <v>456</v>
      </c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1" t="n">
        <f aca="false">BV81</f>
        <v>46000</v>
      </c>
      <c r="BW80" s="231"/>
      <c r="BX80" s="231"/>
      <c r="BY80" s="231"/>
      <c r="BZ80" s="231"/>
      <c r="CA80" s="231"/>
      <c r="CB80" s="231"/>
      <c r="CC80" s="231"/>
      <c r="CD80" s="231"/>
      <c r="CE80" s="232"/>
      <c r="CF80" s="232"/>
      <c r="CG80" s="232"/>
      <c r="CH80" s="232"/>
      <c r="CI80" s="232"/>
      <c r="CJ80" s="232"/>
      <c r="CK80" s="232"/>
      <c r="CL80" s="232"/>
      <c r="CM80" s="232"/>
      <c r="CN80" s="233"/>
      <c r="CO80" s="233"/>
      <c r="CP80" s="233"/>
      <c r="CQ80" s="233"/>
      <c r="CR80" s="233"/>
      <c r="CS80" s="233"/>
      <c r="CT80" s="233"/>
      <c r="CU80" s="233"/>
    </row>
    <row r="81" customFormat="false" ht="12.75" hidden="false" customHeight="true" outlineLevel="0" collapsed="false">
      <c r="A81" s="242" t="s">
        <v>434</v>
      </c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36"/>
      <c r="W81" s="236"/>
      <c r="X81" s="236"/>
      <c r="Y81" s="236"/>
      <c r="Z81" s="236"/>
      <c r="AA81" s="236" t="s">
        <v>41</v>
      </c>
      <c r="AB81" s="236"/>
      <c r="AC81" s="236"/>
      <c r="AD81" s="236"/>
      <c r="AE81" s="236"/>
      <c r="AF81" s="236"/>
      <c r="AG81" s="236"/>
      <c r="AH81" s="236"/>
      <c r="AI81" s="236"/>
      <c r="AJ81" s="236" t="s">
        <v>75</v>
      </c>
      <c r="AK81" s="236"/>
      <c r="AL81" s="236"/>
      <c r="AM81" s="236"/>
      <c r="AN81" s="236"/>
      <c r="AO81" s="236"/>
      <c r="AP81" s="236"/>
      <c r="AQ81" s="236"/>
      <c r="AR81" s="236"/>
      <c r="AS81" s="236" t="s">
        <v>456</v>
      </c>
      <c r="AT81" s="236"/>
      <c r="AU81" s="236"/>
      <c r="AV81" s="236"/>
      <c r="AW81" s="236"/>
      <c r="AX81" s="236"/>
      <c r="AY81" s="236"/>
      <c r="AZ81" s="236"/>
      <c r="BA81" s="236"/>
      <c r="BB81" s="236"/>
      <c r="BC81" s="236" t="s">
        <v>289</v>
      </c>
      <c r="BD81" s="236"/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7" t="n">
        <v>46000</v>
      </c>
      <c r="BW81" s="237"/>
      <c r="BX81" s="237"/>
      <c r="BY81" s="237"/>
      <c r="BZ81" s="237"/>
      <c r="CA81" s="237"/>
      <c r="CB81" s="237"/>
      <c r="CC81" s="237"/>
      <c r="CD81" s="237"/>
      <c r="CE81" s="238"/>
      <c r="CF81" s="238"/>
      <c r="CG81" s="238"/>
      <c r="CH81" s="238"/>
      <c r="CI81" s="238"/>
      <c r="CJ81" s="238"/>
      <c r="CK81" s="238"/>
      <c r="CL81" s="238"/>
      <c r="CM81" s="238"/>
      <c r="CN81" s="239"/>
      <c r="CO81" s="239"/>
      <c r="CP81" s="239"/>
      <c r="CQ81" s="239"/>
      <c r="CR81" s="239"/>
      <c r="CS81" s="239"/>
      <c r="CT81" s="239"/>
      <c r="CU81" s="239"/>
    </row>
    <row r="82" customFormat="false" ht="12.75" hidden="false" customHeight="true" outlineLevel="0" collapsed="false">
      <c r="A82" s="244" t="s">
        <v>445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30" t="s">
        <v>41</v>
      </c>
      <c r="AB82" s="230"/>
      <c r="AC82" s="230"/>
      <c r="AD82" s="230"/>
      <c r="AE82" s="230"/>
      <c r="AF82" s="230"/>
      <c r="AG82" s="230"/>
      <c r="AH82" s="230"/>
      <c r="AI82" s="230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5"/>
      <c r="BP82" s="245"/>
      <c r="BQ82" s="245"/>
      <c r="BR82" s="245"/>
      <c r="BS82" s="245"/>
      <c r="BT82" s="245"/>
      <c r="BU82" s="245"/>
      <c r="BV82" s="231" t="n">
        <f aca="false">BV62+BV68+BV74+BV80</f>
        <v>105000</v>
      </c>
      <c r="BW82" s="231"/>
      <c r="BX82" s="231"/>
      <c r="BY82" s="231"/>
      <c r="BZ82" s="231"/>
      <c r="CA82" s="231"/>
      <c r="CB82" s="231"/>
      <c r="CC82" s="231"/>
      <c r="CD82" s="231"/>
      <c r="CE82" s="227" t="s">
        <v>446</v>
      </c>
      <c r="CF82" s="227"/>
      <c r="CG82" s="227"/>
      <c r="CH82" s="227"/>
      <c r="CI82" s="227"/>
      <c r="CJ82" s="227"/>
      <c r="CK82" s="227"/>
      <c r="CL82" s="227"/>
      <c r="CM82" s="227"/>
      <c r="CN82" s="246" t="s">
        <v>446</v>
      </c>
      <c r="CO82" s="246"/>
      <c r="CP82" s="246"/>
      <c r="CQ82" s="246"/>
      <c r="CR82" s="246"/>
      <c r="CS82" s="246"/>
      <c r="CT82" s="246"/>
      <c r="CU82" s="246"/>
    </row>
    <row r="83" customFormat="false" ht="37.5" hidden="false" customHeight="true" outlineLevel="0" collapsed="false">
      <c r="A83" s="229" t="s">
        <v>457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30"/>
      <c r="W83" s="230"/>
      <c r="X83" s="230"/>
      <c r="Y83" s="230"/>
      <c r="Z83" s="230"/>
      <c r="AA83" s="230" t="s">
        <v>236</v>
      </c>
      <c r="AB83" s="230"/>
      <c r="AC83" s="230"/>
      <c r="AD83" s="230"/>
      <c r="AE83" s="230"/>
      <c r="AF83" s="230"/>
      <c r="AG83" s="230"/>
      <c r="AH83" s="230"/>
      <c r="AI83" s="230"/>
      <c r="AJ83" s="230" t="s">
        <v>39</v>
      </c>
      <c r="AK83" s="230"/>
      <c r="AL83" s="230"/>
      <c r="AM83" s="230"/>
      <c r="AN83" s="230"/>
      <c r="AO83" s="230"/>
      <c r="AP83" s="230"/>
      <c r="AQ83" s="230"/>
      <c r="AR83" s="230"/>
      <c r="AS83" s="230" t="s">
        <v>458</v>
      </c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1" t="n">
        <f aca="false">BV84</f>
        <v>13000</v>
      </c>
      <c r="BW83" s="231"/>
      <c r="BX83" s="231"/>
      <c r="BY83" s="231"/>
      <c r="BZ83" s="231"/>
      <c r="CA83" s="231"/>
      <c r="CB83" s="231"/>
      <c r="CC83" s="231"/>
      <c r="CD83" s="231"/>
      <c r="CE83" s="232"/>
      <c r="CF83" s="232"/>
      <c r="CG83" s="232"/>
      <c r="CH83" s="232"/>
      <c r="CI83" s="232"/>
      <c r="CJ83" s="232"/>
      <c r="CK83" s="232"/>
      <c r="CL83" s="232"/>
      <c r="CM83" s="232"/>
      <c r="CN83" s="233"/>
      <c r="CO83" s="233"/>
      <c r="CP83" s="233"/>
      <c r="CQ83" s="233"/>
      <c r="CR83" s="233"/>
      <c r="CS83" s="233"/>
      <c r="CT83" s="233"/>
      <c r="CU83" s="233"/>
    </row>
    <row r="84" customFormat="false" ht="12.75" hidden="false" customHeight="true" outlineLevel="0" collapsed="false">
      <c r="A84" s="243" t="s">
        <v>444</v>
      </c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36"/>
      <c r="W84" s="236"/>
      <c r="X84" s="236"/>
      <c r="Y84" s="236"/>
      <c r="Z84" s="236"/>
      <c r="AA84" s="236" t="s">
        <v>236</v>
      </c>
      <c r="AB84" s="236"/>
      <c r="AC84" s="236"/>
      <c r="AD84" s="236"/>
      <c r="AE84" s="236"/>
      <c r="AF84" s="236"/>
      <c r="AG84" s="236"/>
      <c r="AH84" s="236"/>
      <c r="AI84" s="236"/>
      <c r="AJ84" s="236" t="s">
        <v>39</v>
      </c>
      <c r="AK84" s="236"/>
      <c r="AL84" s="236"/>
      <c r="AM84" s="236"/>
      <c r="AN84" s="236"/>
      <c r="AO84" s="236"/>
      <c r="AP84" s="236"/>
      <c r="AQ84" s="236"/>
      <c r="AR84" s="236"/>
      <c r="AS84" s="236" t="s">
        <v>458</v>
      </c>
      <c r="AT84" s="236"/>
      <c r="AU84" s="236"/>
      <c r="AV84" s="236"/>
      <c r="AW84" s="236"/>
      <c r="AX84" s="236"/>
      <c r="AY84" s="236"/>
      <c r="AZ84" s="236"/>
      <c r="BA84" s="236"/>
      <c r="BB84" s="236"/>
      <c r="BC84" s="236" t="s">
        <v>254</v>
      </c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7" t="n">
        <v>13000</v>
      </c>
      <c r="BW84" s="237"/>
      <c r="BX84" s="237"/>
      <c r="BY84" s="237"/>
      <c r="BZ84" s="237"/>
      <c r="CA84" s="237"/>
      <c r="CB84" s="237"/>
      <c r="CC84" s="237"/>
      <c r="CD84" s="237"/>
      <c r="CE84" s="238"/>
      <c r="CF84" s="238"/>
      <c r="CG84" s="238"/>
      <c r="CH84" s="238"/>
      <c r="CI84" s="238"/>
      <c r="CJ84" s="238"/>
      <c r="CK84" s="238"/>
      <c r="CL84" s="238"/>
      <c r="CM84" s="238"/>
      <c r="CN84" s="239"/>
      <c r="CO84" s="239"/>
      <c r="CP84" s="239"/>
      <c r="CQ84" s="239"/>
      <c r="CR84" s="239"/>
      <c r="CS84" s="239"/>
      <c r="CT84" s="239"/>
      <c r="CU84" s="239"/>
    </row>
    <row r="85" customFormat="false" ht="12.75" hidden="false" customHeight="true" outlineLevel="0" collapsed="false">
      <c r="A85" s="232" t="s">
        <v>445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0" t="s">
        <v>236</v>
      </c>
      <c r="AB85" s="230"/>
      <c r="AC85" s="230"/>
      <c r="AD85" s="230"/>
      <c r="AE85" s="230"/>
      <c r="AF85" s="230"/>
      <c r="AG85" s="230"/>
      <c r="AH85" s="230"/>
      <c r="AI85" s="230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35"/>
      <c r="BD85" s="235"/>
      <c r="BE85" s="235"/>
      <c r="BF85" s="235"/>
      <c r="BG85" s="235"/>
      <c r="BH85" s="235"/>
      <c r="BI85" s="235"/>
      <c r="BJ85" s="235"/>
      <c r="BK85" s="235"/>
      <c r="BL85" s="245"/>
      <c r="BM85" s="245"/>
      <c r="BN85" s="245"/>
      <c r="BO85" s="245"/>
      <c r="BP85" s="245"/>
      <c r="BQ85" s="245"/>
      <c r="BR85" s="245"/>
      <c r="BS85" s="245"/>
      <c r="BT85" s="245"/>
      <c r="BU85" s="245"/>
      <c r="BV85" s="231" t="n">
        <f aca="false">BV83</f>
        <v>13000</v>
      </c>
      <c r="BW85" s="231"/>
      <c r="BX85" s="231"/>
      <c r="BY85" s="231"/>
      <c r="BZ85" s="231"/>
      <c r="CA85" s="231"/>
      <c r="CB85" s="231"/>
      <c r="CC85" s="231"/>
      <c r="CD85" s="231"/>
      <c r="CE85" s="227" t="s">
        <v>446</v>
      </c>
      <c r="CF85" s="227"/>
      <c r="CG85" s="227"/>
      <c r="CH85" s="227"/>
      <c r="CI85" s="227"/>
      <c r="CJ85" s="227"/>
      <c r="CK85" s="227"/>
      <c r="CL85" s="227"/>
      <c r="CM85" s="227"/>
      <c r="CN85" s="246" t="s">
        <v>446</v>
      </c>
      <c r="CO85" s="246"/>
      <c r="CP85" s="246"/>
      <c r="CQ85" s="246"/>
      <c r="CR85" s="246"/>
      <c r="CS85" s="246"/>
      <c r="CT85" s="246"/>
      <c r="CU85" s="246"/>
    </row>
    <row r="86" customFormat="false" ht="38.25" hidden="false" customHeight="true" outlineLevel="0" collapsed="false">
      <c r="A86" s="229" t="s">
        <v>459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30"/>
      <c r="W86" s="230"/>
      <c r="X86" s="230"/>
      <c r="Y86" s="230"/>
      <c r="Z86" s="230"/>
      <c r="AA86" s="230" t="s">
        <v>39</v>
      </c>
      <c r="AB86" s="230"/>
      <c r="AC86" s="230"/>
      <c r="AD86" s="230"/>
      <c r="AE86" s="230"/>
      <c r="AF86" s="230"/>
      <c r="AG86" s="230"/>
      <c r="AH86" s="230"/>
      <c r="AI86" s="230"/>
      <c r="AJ86" s="230" t="s">
        <v>41</v>
      </c>
      <c r="AK86" s="230"/>
      <c r="AL86" s="230"/>
      <c r="AM86" s="230"/>
      <c r="AN86" s="230"/>
      <c r="AO86" s="230"/>
      <c r="AP86" s="230"/>
      <c r="AQ86" s="230"/>
      <c r="AR86" s="230"/>
      <c r="AS86" s="230" t="s">
        <v>460</v>
      </c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1" t="n">
        <f aca="false">BV87+BV88+BV89+BV90+BV91+BV92+BV93+BV94</f>
        <v>1500000</v>
      </c>
      <c r="BW86" s="231"/>
      <c r="BX86" s="231"/>
      <c r="BY86" s="231"/>
      <c r="BZ86" s="231"/>
      <c r="CA86" s="231"/>
      <c r="CB86" s="231"/>
      <c r="CC86" s="231"/>
      <c r="CD86" s="231"/>
      <c r="CE86" s="232"/>
      <c r="CF86" s="232"/>
      <c r="CG86" s="232"/>
      <c r="CH86" s="232"/>
      <c r="CI86" s="232"/>
      <c r="CJ86" s="232"/>
      <c r="CK86" s="232"/>
      <c r="CL86" s="232"/>
      <c r="CM86" s="232"/>
      <c r="CN86" s="233"/>
      <c r="CO86" s="233"/>
      <c r="CP86" s="233"/>
      <c r="CQ86" s="233"/>
      <c r="CR86" s="233"/>
      <c r="CS86" s="233"/>
      <c r="CT86" s="233"/>
      <c r="CU86" s="233"/>
    </row>
    <row r="87" customFormat="false" ht="12.75" hidden="false" customHeight="true" outlineLevel="0" collapsed="false">
      <c r="A87" s="243" t="s">
        <v>439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36"/>
      <c r="W87" s="236"/>
      <c r="X87" s="236"/>
      <c r="Y87" s="236"/>
      <c r="Z87" s="236"/>
      <c r="AA87" s="236" t="s">
        <v>39</v>
      </c>
      <c r="AB87" s="236"/>
      <c r="AC87" s="236"/>
      <c r="AD87" s="236"/>
      <c r="AE87" s="236"/>
      <c r="AF87" s="236"/>
      <c r="AG87" s="236"/>
      <c r="AH87" s="236"/>
      <c r="AI87" s="236"/>
      <c r="AJ87" s="236" t="s">
        <v>41</v>
      </c>
      <c r="AK87" s="236"/>
      <c r="AL87" s="236"/>
      <c r="AM87" s="236"/>
      <c r="AN87" s="236"/>
      <c r="AO87" s="236"/>
      <c r="AP87" s="236"/>
      <c r="AQ87" s="236"/>
      <c r="AR87" s="236"/>
      <c r="AS87" s="236" t="s">
        <v>460</v>
      </c>
      <c r="AT87" s="236"/>
      <c r="AU87" s="236"/>
      <c r="AV87" s="236"/>
      <c r="AW87" s="236"/>
      <c r="AX87" s="236"/>
      <c r="AY87" s="236"/>
      <c r="AZ87" s="236"/>
      <c r="BA87" s="236"/>
      <c r="BB87" s="236"/>
      <c r="BC87" s="236" t="s">
        <v>254</v>
      </c>
      <c r="BD87" s="236"/>
      <c r="BE87" s="236"/>
      <c r="BF87" s="236"/>
      <c r="BG87" s="236"/>
      <c r="BH87" s="236"/>
      <c r="BI87" s="236"/>
      <c r="BJ87" s="236"/>
      <c r="BK87" s="236"/>
      <c r="BL87" s="236"/>
      <c r="BM87" s="236"/>
      <c r="BN87" s="236"/>
      <c r="BO87" s="236"/>
      <c r="BP87" s="236"/>
      <c r="BQ87" s="236"/>
      <c r="BR87" s="236"/>
      <c r="BS87" s="236"/>
      <c r="BT87" s="236"/>
      <c r="BU87" s="236"/>
      <c r="BV87" s="237" t="n">
        <v>0</v>
      </c>
      <c r="BW87" s="237"/>
      <c r="BX87" s="237"/>
      <c r="BY87" s="237"/>
      <c r="BZ87" s="237"/>
      <c r="CA87" s="237"/>
      <c r="CB87" s="237"/>
      <c r="CC87" s="237"/>
      <c r="CD87" s="237"/>
      <c r="CE87" s="238"/>
      <c r="CF87" s="238"/>
      <c r="CG87" s="238"/>
      <c r="CH87" s="238"/>
      <c r="CI87" s="238"/>
      <c r="CJ87" s="238"/>
      <c r="CK87" s="238"/>
      <c r="CL87" s="238"/>
      <c r="CM87" s="238"/>
      <c r="CN87" s="239"/>
      <c r="CO87" s="239"/>
      <c r="CP87" s="239"/>
      <c r="CQ87" s="239"/>
      <c r="CR87" s="239"/>
      <c r="CS87" s="239"/>
      <c r="CT87" s="239"/>
      <c r="CU87" s="239"/>
    </row>
    <row r="88" customFormat="false" ht="12.75" hidden="false" customHeight="true" outlineLevel="0" collapsed="false">
      <c r="A88" s="243" t="s">
        <v>440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36"/>
      <c r="W88" s="236"/>
      <c r="X88" s="236"/>
      <c r="Y88" s="236"/>
      <c r="Z88" s="236"/>
      <c r="AA88" s="236" t="s">
        <v>39</v>
      </c>
      <c r="AB88" s="236"/>
      <c r="AC88" s="236"/>
      <c r="AD88" s="236"/>
      <c r="AE88" s="236"/>
      <c r="AF88" s="236"/>
      <c r="AG88" s="236"/>
      <c r="AH88" s="236"/>
      <c r="AI88" s="236"/>
      <c r="AJ88" s="236" t="s">
        <v>41</v>
      </c>
      <c r="AK88" s="236"/>
      <c r="AL88" s="236"/>
      <c r="AM88" s="236"/>
      <c r="AN88" s="236"/>
      <c r="AO88" s="236"/>
      <c r="AP88" s="236"/>
      <c r="AQ88" s="236"/>
      <c r="AR88" s="236"/>
      <c r="AS88" s="236" t="s">
        <v>460</v>
      </c>
      <c r="AT88" s="236"/>
      <c r="AU88" s="236"/>
      <c r="AV88" s="236"/>
      <c r="AW88" s="236"/>
      <c r="AX88" s="236"/>
      <c r="AY88" s="236"/>
      <c r="AZ88" s="236"/>
      <c r="BA88" s="236"/>
      <c r="BB88" s="236"/>
      <c r="BC88" s="236" t="s">
        <v>254</v>
      </c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7" t="n">
        <v>100000</v>
      </c>
      <c r="BW88" s="237"/>
      <c r="BX88" s="237"/>
      <c r="BY88" s="237"/>
      <c r="BZ88" s="237"/>
      <c r="CA88" s="237"/>
      <c r="CB88" s="237"/>
      <c r="CC88" s="237"/>
      <c r="CD88" s="237"/>
      <c r="CE88" s="238"/>
      <c r="CF88" s="238"/>
      <c r="CG88" s="238"/>
      <c r="CH88" s="238"/>
      <c r="CI88" s="238"/>
      <c r="CJ88" s="238"/>
      <c r="CK88" s="238"/>
      <c r="CL88" s="238"/>
      <c r="CM88" s="238"/>
      <c r="CN88" s="239"/>
      <c r="CO88" s="239"/>
      <c r="CP88" s="239"/>
      <c r="CQ88" s="239"/>
      <c r="CR88" s="239"/>
      <c r="CS88" s="239"/>
      <c r="CT88" s="239"/>
      <c r="CU88" s="239"/>
    </row>
    <row r="89" customFormat="false" ht="26.25" hidden="false" customHeight="true" outlineLevel="0" collapsed="false">
      <c r="A89" s="243" t="s">
        <v>441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36"/>
      <c r="W89" s="236"/>
      <c r="X89" s="236"/>
      <c r="Y89" s="236"/>
      <c r="Z89" s="236"/>
      <c r="AA89" s="236" t="s">
        <v>39</v>
      </c>
      <c r="AB89" s="236"/>
      <c r="AC89" s="236"/>
      <c r="AD89" s="236"/>
      <c r="AE89" s="236"/>
      <c r="AF89" s="236"/>
      <c r="AG89" s="236"/>
      <c r="AH89" s="236"/>
      <c r="AI89" s="236"/>
      <c r="AJ89" s="236" t="s">
        <v>41</v>
      </c>
      <c r="AK89" s="236"/>
      <c r="AL89" s="236"/>
      <c r="AM89" s="236"/>
      <c r="AN89" s="236"/>
      <c r="AO89" s="236"/>
      <c r="AP89" s="236"/>
      <c r="AQ89" s="236"/>
      <c r="AR89" s="236"/>
      <c r="AS89" s="236" t="s">
        <v>460</v>
      </c>
      <c r="AT89" s="236"/>
      <c r="AU89" s="236"/>
      <c r="AV89" s="236"/>
      <c r="AW89" s="236"/>
      <c r="AX89" s="236"/>
      <c r="AY89" s="236"/>
      <c r="AZ89" s="236"/>
      <c r="BA89" s="236"/>
      <c r="BB89" s="236"/>
      <c r="BC89" s="236" t="s">
        <v>254</v>
      </c>
      <c r="BD89" s="236"/>
      <c r="BE89" s="236"/>
      <c r="BF89" s="236"/>
      <c r="BG89" s="236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/>
      <c r="BT89" s="236"/>
      <c r="BU89" s="236"/>
      <c r="BV89" s="237" t="n">
        <v>10000</v>
      </c>
      <c r="BW89" s="237"/>
      <c r="BX89" s="237"/>
      <c r="BY89" s="237"/>
      <c r="BZ89" s="237"/>
      <c r="CA89" s="237"/>
      <c r="CB89" s="237"/>
      <c r="CC89" s="237"/>
      <c r="CD89" s="237"/>
      <c r="CE89" s="238"/>
      <c r="CF89" s="238"/>
      <c r="CG89" s="238"/>
      <c r="CH89" s="238"/>
      <c r="CI89" s="238"/>
      <c r="CJ89" s="238"/>
      <c r="CK89" s="238"/>
      <c r="CL89" s="238"/>
      <c r="CM89" s="238"/>
      <c r="CN89" s="239"/>
      <c r="CO89" s="239"/>
      <c r="CP89" s="239"/>
      <c r="CQ89" s="239"/>
      <c r="CR89" s="239"/>
      <c r="CS89" s="239"/>
      <c r="CT89" s="239"/>
      <c r="CU89" s="239"/>
    </row>
    <row r="90" customFormat="false" ht="24.75" hidden="false" customHeight="true" outlineLevel="0" collapsed="false">
      <c r="A90" s="243" t="s">
        <v>442</v>
      </c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36"/>
      <c r="W90" s="236"/>
      <c r="X90" s="236"/>
      <c r="Y90" s="236"/>
      <c r="Z90" s="236"/>
      <c r="AA90" s="236" t="s">
        <v>39</v>
      </c>
      <c r="AB90" s="236"/>
      <c r="AC90" s="236"/>
      <c r="AD90" s="236"/>
      <c r="AE90" s="236"/>
      <c r="AF90" s="236"/>
      <c r="AG90" s="236"/>
      <c r="AH90" s="236"/>
      <c r="AI90" s="236"/>
      <c r="AJ90" s="236" t="s">
        <v>41</v>
      </c>
      <c r="AK90" s="236"/>
      <c r="AL90" s="236"/>
      <c r="AM90" s="236"/>
      <c r="AN90" s="236"/>
      <c r="AO90" s="236"/>
      <c r="AP90" s="236"/>
      <c r="AQ90" s="236"/>
      <c r="AR90" s="236"/>
      <c r="AS90" s="236" t="s">
        <v>460</v>
      </c>
      <c r="AT90" s="236"/>
      <c r="AU90" s="236"/>
      <c r="AV90" s="236"/>
      <c r="AW90" s="236"/>
      <c r="AX90" s="236"/>
      <c r="AY90" s="236"/>
      <c r="AZ90" s="236"/>
      <c r="BA90" s="236"/>
      <c r="BB90" s="236"/>
      <c r="BC90" s="236" t="s">
        <v>254</v>
      </c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7" t="n">
        <v>900000</v>
      </c>
      <c r="BW90" s="237"/>
      <c r="BX90" s="237"/>
      <c r="BY90" s="237"/>
      <c r="BZ90" s="237"/>
      <c r="CA90" s="237"/>
      <c r="CB90" s="237"/>
      <c r="CC90" s="237"/>
      <c r="CD90" s="237"/>
      <c r="CE90" s="238"/>
      <c r="CF90" s="238"/>
      <c r="CG90" s="238"/>
      <c r="CH90" s="238"/>
      <c r="CI90" s="238"/>
      <c r="CJ90" s="238"/>
      <c r="CK90" s="238"/>
      <c r="CL90" s="238"/>
      <c r="CM90" s="238"/>
      <c r="CN90" s="239"/>
      <c r="CO90" s="239"/>
      <c r="CP90" s="239"/>
      <c r="CQ90" s="239"/>
      <c r="CR90" s="239"/>
      <c r="CS90" s="239"/>
      <c r="CT90" s="239"/>
      <c r="CU90" s="239"/>
    </row>
    <row r="91" customFormat="false" ht="12.75" hidden="false" customHeight="true" outlineLevel="0" collapsed="false">
      <c r="A91" s="243" t="s">
        <v>437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36"/>
      <c r="W91" s="236"/>
      <c r="X91" s="236"/>
      <c r="Y91" s="236"/>
      <c r="Z91" s="236"/>
      <c r="AA91" s="236" t="s">
        <v>39</v>
      </c>
      <c r="AB91" s="236"/>
      <c r="AC91" s="236"/>
      <c r="AD91" s="236"/>
      <c r="AE91" s="236"/>
      <c r="AF91" s="236"/>
      <c r="AG91" s="236"/>
      <c r="AH91" s="236"/>
      <c r="AI91" s="236"/>
      <c r="AJ91" s="236" t="s">
        <v>41</v>
      </c>
      <c r="AK91" s="236"/>
      <c r="AL91" s="236"/>
      <c r="AM91" s="236"/>
      <c r="AN91" s="236"/>
      <c r="AO91" s="236"/>
      <c r="AP91" s="236"/>
      <c r="AQ91" s="236"/>
      <c r="AR91" s="236"/>
      <c r="AS91" s="236" t="s">
        <v>460</v>
      </c>
      <c r="AT91" s="236"/>
      <c r="AU91" s="236"/>
      <c r="AV91" s="236"/>
      <c r="AW91" s="236"/>
      <c r="AX91" s="236"/>
      <c r="AY91" s="236"/>
      <c r="AZ91" s="236"/>
      <c r="BA91" s="236"/>
      <c r="BB91" s="236"/>
      <c r="BC91" s="236" t="s">
        <v>254</v>
      </c>
      <c r="BD91" s="236"/>
      <c r="BE91" s="236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236"/>
      <c r="BT91" s="236"/>
      <c r="BU91" s="236"/>
      <c r="BV91" s="237" t="n">
        <v>100000</v>
      </c>
      <c r="BW91" s="237"/>
      <c r="BX91" s="237"/>
      <c r="BY91" s="237"/>
      <c r="BZ91" s="237"/>
      <c r="CA91" s="237"/>
      <c r="CB91" s="237"/>
      <c r="CC91" s="237"/>
      <c r="CD91" s="237"/>
      <c r="CE91" s="238"/>
      <c r="CF91" s="238"/>
      <c r="CG91" s="238"/>
      <c r="CH91" s="238"/>
      <c r="CI91" s="238"/>
      <c r="CJ91" s="238"/>
      <c r="CK91" s="238"/>
      <c r="CL91" s="238"/>
      <c r="CM91" s="238"/>
      <c r="CN91" s="239"/>
      <c r="CO91" s="239"/>
      <c r="CP91" s="239"/>
      <c r="CQ91" s="239"/>
      <c r="CR91" s="239"/>
      <c r="CS91" s="239"/>
      <c r="CT91" s="239"/>
      <c r="CU91" s="239"/>
    </row>
    <row r="92" customFormat="false" ht="12.75" hidden="false" customHeight="true" outlineLevel="0" collapsed="false">
      <c r="A92" s="243" t="s">
        <v>434</v>
      </c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36"/>
      <c r="W92" s="236"/>
      <c r="X92" s="236"/>
      <c r="Y92" s="236"/>
      <c r="Z92" s="236"/>
      <c r="AA92" s="236" t="s">
        <v>39</v>
      </c>
      <c r="AB92" s="236"/>
      <c r="AC92" s="236"/>
      <c r="AD92" s="236"/>
      <c r="AE92" s="236"/>
      <c r="AF92" s="236"/>
      <c r="AG92" s="236"/>
      <c r="AH92" s="236"/>
      <c r="AI92" s="236"/>
      <c r="AJ92" s="236" t="s">
        <v>41</v>
      </c>
      <c r="AK92" s="236"/>
      <c r="AL92" s="236"/>
      <c r="AM92" s="236"/>
      <c r="AN92" s="236"/>
      <c r="AO92" s="236"/>
      <c r="AP92" s="236"/>
      <c r="AQ92" s="236"/>
      <c r="AR92" s="236"/>
      <c r="AS92" s="236" t="s">
        <v>460</v>
      </c>
      <c r="AT92" s="236"/>
      <c r="AU92" s="236"/>
      <c r="AV92" s="236"/>
      <c r="AW92" s="236"/>
      <c r="AX92" s="236"/>
      <c r="AY92" s="236"/>
      <c r="AZ92" s="236"/>
      <c r="BA92" s="236"/>
      <c r="BB92" s="236"/>
      <c r="BC92" s="236" t="s">
        <v>254</v>
      </c>
      <c r="BD92" s="236"/>
      <c r="BE92" s="236"/>
      <c r="BF92" s="236"/>
      <c r="BG92" s="236"/>
      <c r="BH92" s="236"/>
      <c r="BI92" s="236"/>
      <c r="BJ92" s="236"/>
      <c r="BK92" s="236"/>
      <c r="BL92" s="236"/>
      <c r="BM92" s="236"/>
      <c r="BN92" s="236"/>
      <c r="BO92" s="236"/>
      <c r="BP92" s="236"/>
      <c r="BQ92" s="236"/>
      <c r="BR92" s="236"/>
      <c r="BS92" s="236"/>
      <c r="BT92" s="236"/>
      <c r="BU92" s="236"/>
      <c r="BV92" s="237" t="n">
        <v>100000</v>
      </c>
      <c r="BW92" s="237"/>
      <c r="BX92" s="237"/>
      <c r="BY92" s="237"/>
      <c r="BZ92" s="237"/>
      <c r="CA92" s="237"/>
      <c r="CB92" s="237"/>
      <c r="CC92" s="237"/>
      <c r="CD92" s="237"/>
      <c r="CE92" s="238"/>
      <c r="CF92" s="238"/>
      <c r="CG92" s="238"/>
      <c r="CH92" s="238"/>
      <c r="CI92" s="238"/>
      <c r="CJ92" s="238"/>
      <c r="CK92" s="238"/>
      <c r="CL92" s="238"/>
      <c r="CM92" s="238"/>
      <c r="CN92" s="239"/>
      <c r="CO92" s="239"/>
      <c r="CP92" s="239"/>
      <c r="CQ92" s="239"/>
      <c r="CR92" s="239"/>
      <c r="CS92" s="239"/>
      <c r="CT92" s="239"/>
      <c r="CU92" s="239"/>
    </row>
    <row r="93" customFormat="false" ht="26.25" hidden="false" customHeight="true" outlineLevel="0" collapsed="false">
      <c r="A93" s="243" t="s">
        <v>443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36"/>
      <c r="W93" s="236"/>
      <c r="X93" s="236"/>
      <c r="Y93" s="236"/>
      <c r="Z93" s="236"/>
      <c r="AA93" s="236" t="s">
        <v>39</v>
      </c>
      <c r="AB93" s="236"/>
      <c r="AC93" s="236"/>
      <c r="AD93" s="236"/>
      <c r="AE93" s="236"/>
      <c r="AF93" s="236"/>
      <c r="AG93" s="236"/>
      <c r="AH93" s="236"/>
      <c r="AI93" s="236"/>
      <c r="AJ93" s="236" t="s">
        <v>41</v>
      </c>
      <c r="AK93" s="236"/>
      <c r="AL93" s="236"/>
      <c r="AM93" s="236"/>
      <c r="AN93" s="236"/>
      <c r="AO93" s="236"/>
      <c r="AP93" s="236"/>
      <c r="AQ93" s="236"/>
      <c r="AR93" s="236"/>
      <c r="AS93" s="236" t="s">
        <v>460</v>
      </c>
      <c r="AT93" s="236"/>
      <c r="AU93" s="236"/>
      <c r="AV93" s="236"/>
      <c r="AW93" s="236"/>
      <c r="AX93" s="236"/>
      <c r="AY93" s="236"/>
      <c r="AZ93" s="236"/>
      <c r="BA93" s="236"/>
      <c r="BB93" s="236"/>
      <c r="BC93" s="236" t="s">
        <v>254</v>
      </c>
      <c r="BD93" s="236"/>
      <c r="BE93" s="236"/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6"/>
      <c r="BU93" s="236"/>
      <c r="BV93" s="237" t="n">
        <v>100000</v>
      </c>
      <c r="BW93" s="237"/>
      <c r="BX93" s="237"/>
      <c r="BY93" s="237"/>
      <c r="BZ93" s="237"/>
      <c r="CA93" s="237"/>
      <c r="CB93" s="237"/>
      <c r="CC93" s="237"/>
      <c r="CD93" s="237"/>
      <c r="CE93" s="238"/>
      <c r="CF93" s="238"/>
      <c r="CG93" s="238"/>
      <c r="CH93" s="238"/>
      <c r="CI93" s="238"/>
      <c r="CJ93" s="238"/>
      <c r="CK93" s="238"/>
      <c r="CL93" s="238"/>
      <c r="CM93" s="238"/>
      <c r="CN93" s="239"/>
      <c r="CO93" s="239"/>
      <c r="CP93" s="239"/>
      <c r="CQ93" s="239"/>
      <c r="CR93" s="239"/>
      <c r="CS93" s="239"/>
      <c r="CT93" s="239"/>
      <c r="CU93" s="239"/>
    </row>
    <row r="94" customFormat="false" ht="25.5" hidden="false" customHeight="true" outlineLevel="0" collapsed="false">
      <c r="A94" s="243" t="s">
        <v>444</v>
      </c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36"/>
      <c r="W94" s="236"/>
      <c r="X94" s="236"/>
      <c r="Y94" s="236"/>
      <c r="Z94" s="236"/>
      <c r="AA94" s="236" t="s">
        <v>39</v>
      </c>
      <c r="AB94" s="236"/>
      <c r="AC94" s="236"/>
      <c r="AD94" s="236"/>
      <c r="AE94" s="236"/>
      <c r="AF94" s="236"/>
      <c r="AG94" s="236"/>
      <c r="AH94" s="236"/>
      <c r="AI94" s="236"/>
      <c r="AJ94" s="236" t="s">
        <v>41</v>
      </c>
      <c r="AK94" s="236"/>
      <c r="AL94" s="236"/>
      <c r="AM94" s="236"/>
      <c r="AN94" s="236"/>
      <c r="AO94" s="236"/>
      <c r="AP94" s="236"/>
      <c r="AQ94" s="236"/>
      <c r="AR94" s="236"/>
      <c r="AS94" s="236" t="s">
        <v>460</v>
      </c>
      <c r="AT94" s="236"/>
      <c r="AU94" s="236"/>
      <c r="AV94" s="236"/>
      <c r="AW94" s="236"/>
      <c r="AX94" s="236"/>
      <c r="AY94" s="236"/>
      <c r="AZ94" s="236"/>
      <c r="BA94" s="236"/>
      <c r="BB94" s="236"/>
      <c r="BC94" s="236" t="s">
        <v>254</v>
      </c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/>
      <c r="BT94" s="236"/>
      <c r="BU94" s="236"/>
      <c r="BV94" s="237" t="n">
        <v>190000</v>
      </c>
      <c r="BW94" s="237"/>
      <c r="BX94" s="237"/>
      <c r="BY94" s="237"/>
      <c r="BZ94" s="237"/>
      <c r="CA94" s="237"/>
      <c r="CB94" s="237"/>
      <c r="CC94" s="237"/>
      <c r="CD94" s="237"/>
      <c r="CE94" s="238"/>
      <c r="CF94" s="238"/>
      <c r="CG94" s="238"/>
      <c r="CH94" s="238"/>
      <c r="CI94" s="238"/>
      <c r="CJ94" s="238"/>
      <c r="CK94" s="238"/>
      <c r="CL94" s="238"/>
      <c r="CM94" s="238"/>
      <c r="CN94" s="239"/>
      <c r="CO94" s="239"/>
      <c r="CP94" s="239"/>
      <c r="CQ94" s="239"/>
      <c r="CR94" s="239"/>
      <c r="CS94" s="239"/>
      <c r="CT94" s="239"/>
      <c r="CU94" s="239"/>
    </row>
    <row r="95" customFormat="false" ht="12.75" hidden="false" customHeight="true" outlineLevel="0" collapsed="false">
      <c r="A95" s="240" t="s">
        <v>461</v>
      </c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7"/>
      <c r="W95" s="247"/>
      <c r="X95" s="247"/>
      <c r="Y95" s="247"/>
      <c r="Z95" s="247"/>
      <c r="AA95" s="247" t="s">
        <v>39</v>
      </c>
      <c r="AB95" s="247"/>
      <c r="AC95" s="247"/>
      <c r="AD95" s="247"/>
      <c r="AE95" s="247"/>
      <c r="AF95" s="247"/>
      <c r="AG95" s="247"/>
      <c r="AH95" s="247"/>
      <c r="AI95" s="247"/>
      <c r="AJ95" s="247" t="s">
        <v>41</v>
      </c>
      <c r="AK95" s="247"/>
      <c r="AL95" s="247"/>
      <c r="AM95" s="247"/>
      <c r="AN95" s="247"/>
      <c r="AO95" s="247"/>
      <c r="AP95" s="247"/>
      <c r="AQ95" s="247"/>
      <c r="AR95" s="247"/>
      <c r="AS95" s="247" t="s">
        <v>462</v>
      </c>
      <c r="AT95" s="247"/>
      <c r="AU95" s="247"/>
      <c r="AV95" s="247"/>
      <c r="AW95" s="247"/>
      <c r="AX95" s="247"/>
      <c r="AY95" s="247"/>
      <c r="AZ95" s="247"/>
      <c r="BA95" s="247"/>
      <c r="BB95" s="247"/>
      <c r="BC95" s="247"/>
      <c r="BD95" s="247"/>
      <c r="BE95" s="247"/>
      <c r="BF95" s="247"/>
      <c r="BG95" s="247"/>
      <c r="BH95" s="247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8" t="n">
        <f aca="false">BV96+BV97+BV98+BV99+BV100+BV101+BV102+BV103</f>
        <v>3290000</v>
      </c>
      <c r="BW95" s="248"/>
      <c r="BX95" s="248"/>
      <c r="BY95" s="248"/>
      <c r="BZ95" s="248"/>
      <c r="CA95" s="248"/>
      <c r="CB95" s="248"/>
      <c r="CC95" s="248"/>
      <c r="CD95" s="248"/>
      <c r="CE95" s="249"/>
      <c r="CF95" s="249"/>
      <c r="CG95" s="249"/>
      <c r="CH95" s="249"/>
      <c r="CI95" s="249"/>
      <c r="CJ95" s="249"/>
      <c r="CK95" s="249"/>
      <c r="CL95" s="249"/>
      <c r="CM95" s="249"/>
      <c r="CN95" s="250"/>
      <c r="CO95" s="250"/>
      <c r="CP95" s="250"/>
      <c r="CQ95" s="250"/>
      <c r="CR95" s="250"/>
      <c r="CS95" s="250"/>
      <c r="CT95" s="250"/>
      <c r="CU95" s="250"/>
    </row>
    <row r="96" customFormat="false" ht="12.75" hidden="false" customHeight="true" outlineLevel="0" collapsed="false">
      <c r="A96" s="243" t="s">
        <v>439</v>
      </c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36"/>
      <c r="W96" s="236"/>
      <c r="X96" s="236"/>
      <c r="Y96" s="236"/>
      <c r="Z96" s="236"/>
      <c r="AA96" s="236" t="s">
        <v>39</v>
      </c>
      <c r="AB96" s="236"/>
      <c r="AC96" s="236"/>
      <c r="AD96" s="236"/>
      <c r="AE96" s="236"/>
      <c r="AF96" s="236"/>
      <c r="AG96" s="236"/>
      <c r="AH96" s="236"/>
      <c r="AI96" s="236"/>
      <c r="AJ96" s="236" t="s">
        <v>41</v>
      </c>
      <c r="AK96" s="236"/>
      <c r="AL96" s="236"/>
      <c r="AM96" s="236"/>
      <c r="AN96" s="236"/>
      <c r="AO96" s="236"/>
      <c r="AP96" s="236"/>
      <c r="AQ96" s="236"/>
      <c r="AR96" s="236"/>
      <c r="AS96" s="236" t="s">
        <v>462</v>
      </c>
      <c r="AT96" s="236"/>
      <c r="AU96" s="236"/>
      <c r="AV96" s="236"/>
      <c r="AW96" s="236"/>
      <c r="AX96" s="236"/>
      <c r="AY96" s="236"/>
      <c r="AZ96" s="236"/>
      <c r="BA96" s="236"/>
      <c r="BB96" s="236"/>
      <c r="BC96" s="236" t="s">
        <v>254</v>
      </c>
      <c r="BD96" s="236"/>
      <c r="BE96" s="236"/>
      <c r="BF96" s="236"/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7" t="n">
        <v>0</v>
      </c>
      <c r="BW96" s="237"/>
      <c r="BX96" s="237"/>
      <c r="BY96" s="237"/>
      <c r="BZ96" s="237"/>
      <c r="CA96" s="237"/>
      <c r="CB96" s="237"/>
      <c r="CC96" s="237"/>
      <c r="CD96" s="237"/>
      <c r="CE96" s="238"/>
      <c r="CF96" s="238"/>
      <c r="CG96" s="238"/>
      <c r="CH96" s="238"/>
      <c r="CI96" s="238"/>
      <c r="CJ96" s="238"/>
      <c r="CK96" s="238"/>
      <c r="CL96" s="238"/>
      <c r="CM96" s="238"/>
      <c r="CN96" s="239"/>
      <c r="CO96" s="239"/>
      <c r="CP96" s="239"/>
      <c r="CQ96" s="239"/>
      <c r="CR96" s="239"/>
      <c r="CS96" s="239"/>
      <c r="CT96" s="239"/>
      <c r="CU96" s="239"/>
    </row>
    <row r="97" customFormat="false" ht="12.75" hidden="false" customHeight="true" outlineLevel="0" collapsed="false">
      <c r="A97" s="243" t="s">
        <v>440</v>
      </c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36"/>
      <c r="W97" s="236"/>
      <c r="X97" s="236"/>
      <c r="Y97" s="236"/>
      <c r="Z97" s="236"/>
      <c r="AA97" s="236" t="s">
        <v>39</v>
      </c>
      <c r="AB97" s="236"/>
      <c r="AC97" s="236"/>
      <c r="AD97" s="236"/>
      <c r="AE97" s="236"/>
      <c r="AF97" s="236"/>
      <c r="AG97" s="236"/>
      <c r="AH97" s="236"/>
      <c r="AI97" s="236"/>
      <c r="AJ97" s="236" t="s">
        <v>41</v>
      </c>
      <c r="AK97" s="236"/>
      <c r="AL97" s="236"/>
      <c r="AM97" s="236"/>
      <c r="AN97" s="236"/>
      <c r="AO97" s="236"/>
      <c r="AP97" s="236"/>
      <c r="AQ97" s="236"/>
      <c r="AR97" s="236"/>
      <c r="AS97" s="236" t="s">
        <v>462</v>
      </c>
      <c r="AT97" s="236"/>
      <c r="AU97" s="236"/>
      <c r="AV97" s="236"/>
      <c r="AW97" s="236"/>
      <c r="AX97" s="236"/>
      <c r="AY97" s="236"/>
      <c r="AZ97" s="236"/>
      <c r="BA97" s="236"/>
      <c r="BB97" s="236"/>
      <c r="BC97" s="236" t="s">
        <v>254</v>
      </c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7" t="n">
        <v>1300000</v>
      </c>
      <c r="BW97" s="237"/>
      <c r="BX97" s="237"/>
      <c r="BY97" s="237"/>
      <c r="BZ97" s="237"/>
      <c r="CA97" s="237"/>
      <c r="CB97" s="237"/>
      <c r="CC97" s="237"/>
      <c r="CD97" s="237"/>
      <c r="CE97" s="238"/>
      <c r="CF97" s="238"/>
      <c r="CG97" s="238"/>
      <c r="CH97" s="238"/>
      <c r="CI97" s="238"/>
      <c r="CJ97" s="238"/>
      <c r="CK97" s="238"/>
      <c r="CL97" s="238"/>
      <c r="CM97" s="238"/>
      <c r="CN97" s="239"/>
      <c r="CO97" s="239"/>
      <c r="CP97" s="239"/>
      <c r="CQ97" s="239"/>
      <c r="CR97" s="239"/>
      <c r="CS97" s="239"/>
      <c r="CT97" s="239"/>
      <c r="CU97" s="239"/>
    </row>
    <row r="98" customFormat="false" ht="27" hidden="false" customHeight="true" outlineLevel="0" collapsed="false">
      <c r="A98" s="243" t="s">
        <v>441</v>
      </c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36"/>
      <c r="W98" s="236"/>
      <c r="X98" s="236"/>
      <c r="Y98" s="236"/>
      <c r="Z98" s="236"/>
      <c r="AA98" s="236" t="s">
        <v>39</v>
      </c>
      <c r="AB98" s="236"/>
      <c r="AC98" s="236"/>
      <c r="AD98" s="236"/>
      <c r="AE98" s="236"/>
      <c r="AF98" s="236"/>
      <c r="AG98" s="236"/>
      <c r="AH98" s="236"/>
      <c r="AI98" s="236"/>
      <c r="AJ98" s="236" t="s">
        <v>41</v>
      </c>
      <c r="AK98" s="236"/>
      <c r="AL98" s="236"/>
      <c r="AM98" s="236"/>
      <c r="AN98" s="236"/>
      <c r="AO98" s="236"/>
      <c r="AP98" s="236"/>
      <c r="AQ98" s="236"/>
      <c r="AR98" s="236"/>
      <c r="AS98" s="236" t="s">
        <v>462</v>
      </c>
      <c r="AT98" s="236"/>
      <c r="AU98" s="236"/>
      <c r="AV98" s="236"/>
      <c r="AW98" s="236"/>
      <c r="AX98" s="236"/>
      <c r="AY98" s="236"/>
      <c r="AZ98" s="236"/>
      <c r="BA98" s="236"/>
      <c r="BB98" s="236"/>
      <c r="BC98" s="236" t="s">
        <v>254</v>
      </c>
      <c r="BD98" s="236"/>
      <c r="BE98" s="236"/>
      <c r="BF98" s="236"/>
      <c r="BG98" s="236"/>
      <c r="BH98" s="236"/>
      <c r="BI98" s="236"/>
      <c r="BJ98" s="236"/>
      <c r="BK98" s="236"/>
      <c r="BL98" s="236"/>
      <c r="BM98" s="236"/>
      <c r="BN98" s="236"/>
      <c r="BO98" s="236"/>
      <c r="BP98" s="236"/>
      <c r="BQ98" s="236"/>
      <c r="BR98" s="236"/>
      <c r="BS98" s="236"/>
      <c r="BT98" s="236"/>
      <c r="BU98" s="236"/>
      <c r="BV98" s="237" t="n">
        <v>10000</v>
      </c>
      <c r="BW98" s="237"/>
      <c r="BX98" s="237"/>
      <c r="BY98" s="237"/>
      <c r="BZ98" s="237"/>
      <c r="CA98" s="237"/>
      <c r="CB98" s="237"/>
      <c r="CC98" s="237"/>
      <c r="CD98" s="237"/>
      <c r="CE98" s="238"/>
      <c r="CF98" s="238"/>
      <c r="CG98" s="238"/>
      <c r="CH98" s="238"/>
      <c r="CI98" s="238"/>
      <c r="CJ98" s="238"/>
      <c r="CK98" s="238"/>
      <c r="CL98" s="238"/>
      <c r="CM98" s="238"/>
      <c r="CN98" s="239"/>
      <c r="CO98" s="239"/>
      <c r="CP98" s="239"/>
      <c r="CQ98" s="239"/>
      <c r="CR98" s="239"/>
      <c r="CS98" s="239"/>
      <c r="CT98" s="239"/>
      <c r="CU98" s="239"/>
    </row>
    <row r="99" customFormat="false" ht="26.25" hidden="false" customHeight="true" outlineLevel="0" collapsed="false">
      <c r="A99" s="243" t="s">
        <v>442</v>
      </c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36"/>
      <c r="W99" s="236"/>
      <c r="X99" s="236"/>
      <c r="Y99" s="236"/>
      <c r="Z99" s="236"/>
      <c r="AA99" s="236" t="s">
        <v>39</v>
      </c>
      <c r="AB99" s="236"/>
      <c r="AC99" s="236"/>
      <c r="AD99" s="236"/>
      <c r="AE99" s="236"/>
      <c r="AF99" s="236"/>
      <c r="AG99" s="236"/>
      <c r="AH99" s="236"/>
      <c r="AI99" s="236"/>
      <c r="AJ99" s="236" t="s">
        <v>41</v>
      </c>
      <c r="AK99" s="236"/>
      <c r="AL99" s="236"/>
      <c r="AM99" s="236"/>
      <c r="AN99" s="236"/>
      <c r="AO99" s="236"/>
      <c r="AP99" s="236"/>
      <c r="AQ99" s="236"/>
      <c r="AR99" s="236"/>
      <c r="AS99" s="236" t="s">
        <v>462</v>
      </c>
      <c r="AT99" s="236"/>
      <c r="AU99" s="236"/>
      <c r="AV99" s="236"/>
      <c r="AW99" s="236"/>
      <c r="AX99" s="236"/>
      <c r="AY99" s="236"/>
      <c r="AZ99" s="236"/>
      <c r="BA99" s="236"/>
      <c r="BB99" s="236"/>
      <c r="BC99" s="236" t="s">
        <v>254</v>
      </c>
      <c r="BD99" s="236"/>
      <c r="BE99" s="236"/>
      <c r="BF99" s="236"/>
      <c r="BG99" s="236"/>
      <c r="BH99" s="236"/>
      <c r="BI99" s="236"/>
      <c r="BJ99" s="236"/>
      <c r="BK99" s="236"/>
      <c r="BL99" s="236"/>
      <c r="BM99" s="236"/>
      <c r="BN99" s="236"/>
      <c r="BO99" s="236"/>
      <c r="BP99" s="236"/>
      <c r="BQ99" s="236"/>
      <c r="BR99" s="236"/>
      <c r="BS99" s="236"/>
      <c r="BT99" s="236"/>
      <c r="BU99" s="236"/>
      <c r="BV99" s="237" t="n">
        <v>130000</v>
      </c>
      <c r="BW99" s="237"/>
      <c r="BX99" s="237"/>
      <c r="BY99" s="237"/>
      <c r="BZ99" s="237"/>
      <c r="CA99" s="237"/>
      <c r="CB99" s="237"/>
      <c r="CC99" s="237"/>
      <c r="CD99" s="237"/>
      <c r="CE99" s="238"/>
      <c r="CF99" s="238"/>
      <c r="CG99" s="238"/>
      <c r="CH99" s="238"/>
      <c r="CI99" s="238"/>
      <c r="CJ99" s="238"/>
      <c r="CK99" s="238"/>
      <c r="CL99" s="238"/>
      <c r="CM99" s="238"/>
      <c r="CN99" s="239"/>
      <c r="CO99" s="239"/>
      <c r="CP99" s="239"/>
      <c r="CQ99" s="239"/>
      <c r="CR99" s="239"/>
      <c r="CS99" s="239"/>
      <c r="CT99" s="239"/>
      <c r="CU99" s="239"/>
    </row>
    <row r="100" customFormat="false" ht="12.75" hidden="false" customHeight="true" outlineLevel="0" collapsed="false">
      <c r="A100" s="243" t="s">
        <v>437</v>
      </c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36"/>
      <c r="W100" s="236"/>
      <c r="X100" s="236"/>
      <c r="Y100" s="236"/>
      <c r="Z100" s="236"/>
      <c r="AA100" s="236" t="s">
        <v>39</v>
      </c>
      <c r="AB100" s="236"/>
      <c r="AC100" s="236"/>
      <c r="AD100" s="236"/>
      <c r="AE100" s="236"/>
      <c r="AF100" s="236"/>
      <c r="AG100" s="236"/>
      <c r="AH100" s="236"/>
      <c r="AI100" s="236"/>
      <c r="AJ100" s="236" t="s">
        <v>41</v>
      </c>
      <c r="AK100" s="236"/>
      <c r="AL100" s="236"/>
      <c r="AM100" s="236"/>
      <c r="AN100" s="236"/>
      <c r="AO100" s="236"/>
      <c r="AP100" s="236"/>
      <c r="AQ100" s="236"/>
      <c r="AR100" s="236"/>
      <c r="AS100" s="236" t="s">
        <v>462</v>
      </c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 t="s">
        <v>254</v>
      </c>
      <c r="BD100" s="236"/>
      <c r="BE100" s="236"/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6"/>
      <c r="BU100" s="236"/>
      <c r="BV100" s="237" t="n">
        <v>650000</v>
      </c>
      <c r="BW100" s="237"/>
      <c r="BX100" s="237"/>
      <c r="BY100" s="237"/>
      <c r="BZ100" s="237"/>
      <c r="CA100" s="237"/>
      <c r="CB100" s="237"/>
      <c r="CC100" s="237"/>
      <c r="CD100" s="237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9"/>
      <c r="CO100" s="239"/>
      <c r="CP100" s="239"/>
      <c r="CQ100" s="239"/>
      <c r="CR100" s="239"/>
      <c r="CS100" s="239"/>
      <c r="CT100" s="239"/>
      <c r="CU100" s="239"/>
    </row>
    <row r="101" customFormat="false" ht="12.75" hidden="false" customHeight="true" outlineLevel="0" collapsed="false">
      <c r="A101" s="243" t="s">
        <v>434</v>
      </c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36"/>
      <c r="W101" s="236"/>
      <c r="X101" s="236"/>
      <c r="Y101" s="236"/>
      <c r="Z101" s="236"/>
      <c r="AA101" s="236" t="s">
        <v>39</v>
      </c>
      <c r="AB101" s="236"/>
      <c r="AC101" s="236"/>
      <c r="AD101" s="236"/>
      <c r="AE101" s="236"/>
      <c r="AF101" s="236"/>
      <c r="AG101" s="236"/>
      <c r="AH101" s="236"/>
      <c r="AI101" s="236"/>
      <c r="AJ101" s="236" t="s">
        <v>41</v>
      </c>
      <c r="AK101" s="236"/>
      <c r="AL101" s="236"/>
      <c r="AM101" s="236"/>
      <c r="AN101" s="236"/>
      <c r="AO101" s="236"/>
      <c r="AP101" s="236"/>
      <c r="AQ101" s="236"/>
      <c r="AR101" s="236"/>
      <c r="AS101" s="236" t="s">
        <v>462</v>
      </c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 t="s">
        <v>254</v>
      </c>
      <c r="BD101" s="236"/>
      <c r="BE101" s="236"/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7" t="n">
        <v>0</v>
      </c>
      <c r="BW101" s="237"/>
      <c r="BX101" s="237"/>
      <c r="BY101" s="237"/>
      <c r="BZ101" s="237"/>
      <c r="CA101" s="237"/>
      <c r="CB101" s="237"/>
      <c r="CC101" s="237"/>
      <c r="CD101" s="237"/>
      <c r="CE101" s="238"/>
      <c r="CF101" s="238"/>
      <c r="CG101" s="238"/>
      <c r="CH101" s="238"/>
      <c r="CI101" s="238"/>
      <c r="CJ101" s="238"/>
      <c r="CK101" s="238"/>
      <c r="CL101" s="238"/>
      <c r="CM101" s="238"/>
      <c r="CN101" s="239"/>
      <c r="CO101" s="239"/>
      <c r="CP101" s="239"/>
      <c r="CQ101" s="239"/>
      <c r="CR101" s="239"/>
      <c r="CS101" s="239"/>
      <c r="CT101" s="239"/>
      <c r="CU101" s="239"/>
    </row>
    <row r="102" customFormat="false" ht="26.25" hidden="false" customHeight="true" outlineLevel="0" collapsed="false">
      <c r="A102" s="243" t="s">
        <v>443</v>
      </c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36"/>
      <c r="W102" s="236"/>
      <c r="X102" s="236"/>
      <c r="Y102" s="236"/>
      <c r="Z102" s="236"/>
      <c r="AA102" s="236" t="s">
        <v>39</v>
      </c>
      <c r="AB102" s="236"/>
      <c r="AC102" s="236"/>
      <c r="AD102" s="236"/>
      <c r="AE102" s="236"/>
      <c r="AF102" s="236"/>
      <c r="AG102" s="236"/>
      <c r="AH102" s="236"/>
      <c r="AI102" s="236"/>
      <c r="AJ102" s="236" t="s">
        <v>41</v>
      </c>
      <c r="AK102" s="236"/>
      <c r="AL102" s="236"/>
      <c r="AM102" s="236"/>
      <c r="AN102" s="236"/>
      <c r="AO102" s="236"/>
      <c r="AP102" s="236"/>
      <c r="AQ102" s="236"/>
      <c r="AR102" s="236"/>
      <c r="AS102" s="236" t="s">
        <v>462</v>
      </c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 t="s">
        <v>254</v>
      </c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7" t="n">
        <v>700000</v>
      </c>
      <c r="BW102" s="237"/>
      <c r="BX102" s="237"/>
      <c r="BY102" s="237"/>
      <c r="BZ102" s="237"/>
      <c r="CA102" s="237"/>
      <c r="CB102" s="237"/>
      <c r="CC102" s="237"/>
      <c r="CD102" s="237"/>
      <c r="CE102" s="238"/>
      <c r="CF102" s="238"/>
      <c r="CG102" s="238"/>
      <c r="CH102" s="238"/>
      <c r="CI102" s="238"/>
      <c r="CJ102" s="238"/>
      <c r="CK102" s="238"/>
      <c r="CL102" s="238"/>
      <c r="CM102" s="238"/>
      <c r="CN102" s="239"/>
      <c r="CO102" s="239"/>
      <c r="CP102" s="239"/>
      <c r="CQ102" s="239"/>
      <c r="CR102" s="239"/>
      <c r="CS102" s="239"/>
      <c r="CT102" s="239"/>
      <c r="CU102" s="239"/>
    </row>
    <row r="103" customFormat="false" ht="25.5" hidden="false" customHeight="true" outlineLevel="0" collapsed="false">
      <c r="A103" s="243" t="s">
        <v>444</v>
      </c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36"/>
      <c r="W103" s="236"/>
      <c r="X103" s="236"/>
      <c r="Y103" s="236"/>
      <c r="Z103" s="236"/>
      <c r="AA103" s="236" t="s">
        <v>39</v>
      </c>
      <c r="AB103" s="236"/>
      <c r="AC103" s="236"/>
      <c r="AD103" s="236"/>
      <c r="AE103" s="236"/>
      <c r="AF103" s="236"/>
      <c r="AG103" s="236"/>
      <c r="AH103" s="236"/>
      <c r="AI103" s="236"/>
      <c r="AJ103" s="236" t="s">
        <v>41</v>
      </c>
      <c r="AK103" s="236"/>
      <c r="AL103" s="236"/>
      <c r="AM103" s="236"/>
      <c r="AN103" s="236"/>
      <c r="AO103" s="236"/>
      <c r="AP103" s="236"/>
      <c r="AQ103" s="236"/>
      <c r="AR103" s="236"/>
      <c r="AS103" s="236" t="s">
        <v>462</v>
      </c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 t="s">
        <v>254</v>
      </c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7" t="n">
        <v>500000</v>
      </c>
      <c r="BW103" s="237"/>
      <c r="BX103" s="237"/>
      <c r="BY103" s="237"/>
      <c r="BZ103" s="237"/>
      <c r="CA103" s="237"/>
      <c r="CB103" s="237"/>
      <c r="CC103" s="237"/>
      <c r="CD103" s="237"/>
      <c r="CE103" s="238"/>
      <c r="CF103" s="238"/>
      <c r="CG103" s="238"/>
      <c r="CH103" s="238"/>
      <c r="CI103" s="238"/>
      <c r="CJ103" s="238"/>
      <c r="CK103" s="238"/>
      <c r="CL103" s="238"/>
      <c r="CM103" s="238"/>
      <c r="CN103" s="239"/>
      <c r="CO103" s="239"/>
      <c r="CP103" s="239"/>
      <c r="CQ103" s="239"/>
      <c r="CR103" s="239"/>
      <c r="CS103" s="239"/>
      <c r="CT103" s="239"/>
      <c r="CU103" s="239"/>
    </row>
    <row r="104" customFormat="false" ht="24.75" hidden="false" customHeight="true" outlineLevel="0" collapsed="false">
      <c r="A104" s="229" t="s">
        <v>463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30"/>
      <c r="W104" s="230"/>
      <c r="X104" s="230"/>
      <c r="Y104" s="230"/>
      <c r="Z104" s="230"/>
      <c r="AA104" s="230" t="s">
        <v>39</v>
      </c>
      <c r="AB104" s="230"/>
      <c r="AC104" s="230"/>
      <c r="AD104" s="230"/>
      <c r="AE104" s="230"/>
      <c r="AF104" s="230"/>
      <c r="AG104" s="230"/>
      <c r="AH104" s="230"/>
      <c r="AI104" s="230"/>
      <c r="AJ104" s="230" t="s">
        <v>41</v>
      </c>
      <c r="AK104" s="230"/>
      <c r="AL104" s="230"/>
      <c r="AM104" s="230"/>
      <c r="AN104" s="230"/>
      <c r="AO104" s="230"/>
      <c r="AP104" s="230"/>
      <c r="AQ104" s="230"/>
      <c r="AR104" s="230"/>
      <c r="AS104" s="230" t="s">
        <v>464</v>
      </c>
      <c r="AT104" s="230"/>
      <c r="AU104" s="230"/>
      <c r="AV104" s="230"/>
      <c r="AW104" s="230"/>
      <c r="AX104" s="230"/>
      <c r="AY104" s="230"/>
      <c r="AZ104" s="230"/>
      <c r="BA104" s="230"/>
      <c r="BB104" s="230"/>
      <c r="BC104" s="230"/>
      <c r="BD104" s="230"/>
      <c r="BE104" s="230"/>
      <c r="BF104" s="230"/>
      <c r="BG104" s="230"/>
      <c r="BH104" s="230"/>
      <c r="BI104" s="230"/>
      <c r="BJ104" s="230"/>
      <c r="BK104" s="230"/>
      <c r="BL104" s="230"/>
      <c r="BM104" s="230"/>
      <c r="BN104" s="230"/>
      <c r="BO104" s="230"/>
      <c r="BP104" s="230"/>
      <c r="BQ104" s="230"/>
      <c r="BR104" s="230"/>
      <c r="BS104" s="230"/>
      <c r="BT104" s="230"/>
      <c r="BU104" s="230"/>
      <c r="BV104" s="231" t="n">
        <f aca="false">BV105+BV106+BV107+BV108+BV109+BV110+BV111+BV112</f>
        <v>400000</v>
      </c>
      <c r="BW104" s="231"/>
      <c r="BX104" s="231"/>
      <c r="BY104" s="231"/>
      <c r="BZ104" s="231"/>
      <c r="CA104" s="231"/>
      <c r="CB104" s="231"/>
      <c r="CC104" s="231"/>
      <c r="CD104" s="231"/>
      <c r="CE104" s="232"/>
      <c r="CF104" s="232"/>
      <c r="CG104" s="232"/>
      <c r="CH104" s="232"/>
      <c r="CI104" s="232"/>
      <c r="CJ104" s="232"/>
      <c r="CK104" s="232"/>
      <c r="CL104" s="232"/>
      <c r="CM104" s="232"/>
      <c r="CN104" s="233"/>
      <c r="CO104" s="233"/>
      <c r="CP104" s="233"/>
      <c r="CQ104" s="233"/>
      <c r="CR104" s="233"/>
      <c r="CS104" s="233"/>
      <c r="CT104" s="233"/>
      <c r="CU104" s="233"/>
    </row>
    <row r="105" customFormat="false" ht="12.75" hidden="false" customHeight="true" outlineLevel="0" collapsed="false">
      <c r="A105" s="243" t="s">
        <v>439</v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35"/>
      <c r="W105" s="235"/>
      <c r="X105" s="235"/>
      <c r="Y105" s="235"/>
      <c r="Z105" s="235"/>
      <c r="AA105" s="236" t="s">
        <v>39</v>
      </c>
      <c r="AB105" s="236"/>
      <c r="AC105" s="236"/>
      <c r="AD105" s="236"/>
      <c r="AE105" s="236"/>
      <c r="AF105" s="236"/>
      <c r="AG105" s="236"/>
      <c r="AH105" s="236"/>
      <c r="AI105" s="236"/>
      <c r="AJ105" s="236" t="s">
        <v>41</v>
      </c>
      <c r="AK105" s="236"/>
      <c r="AL105" s="236"/>
      <c r="AM105" s="236"/>
      <c r="AN105" s="236"/>
      <c r="AO105" s="236"/>
      <c r="AP105" s="236"/>
      <c r="AQ105" s="236"/>
      <c r="AR105" s="236"/>
      <c r="AS105" s="236" t="s">
        <v>464</v>
      </c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 t="s">
        <v>254</v>
      </c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7" t="n">
        <v>0</v>
      </c>
      <c r="BW105" s="237"/>
      <c r="BX105" s="237"/>
      <c r="BY105" s="237"/>
      <c r="BZ105" s="237"/>
      <c r="CA105" s="237"/>
      <c r="CB105" s="237"/>
      <c r="CC105" s="237"/>
      <c r="CD105" s="237"/>
      <c r="CE105" s="238"/>
      <c r="CF105" s="238"/>
      <c r="CG105" s="238"/>
      <c r="CH105" s="238"/>
      <c r="CI105" s="238"/>
      <c r="CJ105" s="238"/>
      <c r="CK105" s="238"/>
      <c r="CL105" s="238"/>
      <c r="CM105" s="238"/>
      <c r="CN105" s="239"/>
      <c r="CO105" s="239"/>
      <c r="CP105" s="239"/>
      <c r="CQ105" s="239"/>
      <c r="CR105" s="239"/>
      <c r="CS105" s="239"/>
      <c r="CT105" s="239"/>
      <c r="CU105" s="239"/>
    </row>
    <row r="106" customFormat="false" ht="12.75" hidden="false" customHeight="true" outlineLevel="0" collapsed="false">
      <c r="A106" s="243" t="s">
        <v>440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35"/>
      <c r="W106" s="235"/>
      <c r="X106" s="235"/>
      <c r="Y106" s="235"/>
      <c r="Z106" s="235"/>
      <c r="AA106" s="236" t="s">
        <v>39</v>
      </c>
      <c r="AB106" s="236"/>
      <c r="AC106" s="236"/>
      <c r="AD106" s="236"/>
      <c r="AE106" s="236"/>
      <c r="AF106" s="236"/>
      <c r="AG106" s="236"/>
      <c r="AH106" s="236"/>
      <c r="AI106" s="236"/>
      <c r="AJ106" s="236" t="s">
        <v>41</v>
      </c>
      <c r="AK106" s="236"/>
      <c r="AL106" s="236"/>
      <c r="AM106" s="236"/>
      <c r="AN106" s="236"/>
      <c r="AO106" s="236"/>
      <c r="AP106" s="236"/>
      <c r="AQ106" s="236"/>
      <c r="AR106" s="236"/>
      <c r="AS106" s="236" t="s">
        <v>464</v>
      </c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 t="s">
        <v>254</v>
      </c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7" t="n">
        <v>0</v>
      </c>
      <c r="BW106" s="237"/>
      <c r="BX106" s="237"/>
      <c r="BY106" s="237"/>
      <c r="BZ106" s="237"/>
      <c r="CA106" s="237"/>
      <c r="CB106" s="237"/>
      <c r="CC106" s="237"/>
      <c r="CD106" s="237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9"/>
      <c r="CO106" s="239"/>
      <c r="CP106" s="239"/>
      <c r="CQ106" s="239"/>
      <c r="CR106" s="239"/>
      <c r="CS106" s="239"/>
      <c r="CT106" s="239"/>
      <c r="CU106" s="239"/>
    </row>
    <row r="107" customFormat="false" ht="25.5" hidden="false" customHeight="true" outlineLevel="0" collapsed="false">
      <c r="A107" s="243" t="s">
        <v>441</v>
      </c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35"/>
      <c r="W107" s="235"/>
      <c r="X107" s="235"/>
      <c r="Y107" s="235"/>
      <c r="Z107" s="235"/>
      <c r="AA107" s="236" t="s">
        <v>39</v>
      </c>
      <c r="AB107" s="236"/>
      <c r="AC107" s="236"/>
      <c r="AD107" s="236"/>
      <c r="AE107" s="236"/>
      <c r="AF107" s="236"/>
      <c r="AG107" s="236"/>
      <c r="AH107" s="236"/>
      <c r="AI107" s="236"/>
      <c r="AJ107" s="236" t="s">
        <v>41</v>
      </c>
      <c r="AK107" s="236"/>
      <c r="AL107" s="236"/>
      <c r="AM107" s="236"/>
      <c r="AN107" s="236"/>
      <c r="AO107" s="236"/>
      <c r="AP107" s="236"/>
      <c r="AQ107" s="236"/>
      <c r="AR107" s="236"/>
      <c r="AS107" s="236" t="s">
        <v>464</v>
      </c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 t="s">
        <v>254</v>
      </c>
      <c r="BD107" s="236"/>
      <c r="BE107" s="236"/>
      <c r="BF107" s="236"/>
      <c r="BG107" s="236"/>
      <c r="BH107" s="236"/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7" t="n">
        <v>10000</v>
      </c>
      <c r="BW107" s="237"/>
      <c r="BX107" s="237"/>
      <c r="BY107" s="237"/>
      <c r="BZ107" s="237"/>
      <c r="CA107" s="237"/>
      <c r="CB107" s="237"/>
      <c r="CC107" s="237"/>
      <c r="CD107" s="237"/>
      <c r="CE107" s="238"/>
      <c r="CF107" s="238"/>
      <c r="CG107" s="238"/>
      <c r="CH107" s="238"/>
      <c r="CI107" s="238"/>
      <c r="CJ107" s="238"/>
      <c r="CK107" s="238"/>
      <c r="CL107" s="238"/>
      <c r="CM107" s="238"/>
      <c r="CN107" s="239"/>
      <c r="CO107" s="239"/>
      <c r="CP107" s="239"/>
      <c r="CQ107" s="239"/>
      <c r="CR107" s="239"/>
      <c r="CS107" s="239"/>
      <c r="CT107" s="239"/>
      <c r="CU107" s="239"/>
    </row>
    <row r="108" customFormat="false" ht="24.75" hidden="false" customHeight="true" outlineLevel="0" collapsed="false">
      <c r="A108" s="243" t="s">
        <v>442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35"/>
      <c r="W108" s="235"/>
      <c r="X108" s="235"/>
      <c r="Y108" s="235"/>
      <c r="Z108" s="235"/>
      <c r="AA108" s="236" t="s">
        <v>39</v>
      </c>
      <c r="AB108" s="236"/>
      <c r="AC108" s="236"/>
      <c r="AD108" s="236"/>
      <c r="AE108" s="236"/>
      <c r="AF108" s="236"/>
      <c r="AG108" s="236"/>
      <c r="AH108" s="236"/>
      <c r="AI108" s="236"/>
      <c r="AJ108" s="236" t="s">
        <v>41</v>
      </c>
      <c r="AK108" s="236"/>
      <c r="AL108" s="236"/>
      <c r="AM108" s="236"/>
      <c r="AN108" s="236"/>
      <c r="AO108" s="236"/>
      <c r="AP108" s="236"/>
      <c r="AQ108" s="236"/>
      <c r="AR108" s="236"/>
      <c r="AS108" s="236" t="s">
        <v>464</v>
      </c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 t="s">
        <v>254</v>
      </c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7" t="n">
        <v>50000</v>
      </c>
      <c r="BW108" s="237"/>
      <c r="BX108" s="237"/>
      <c r="BY108" s="237"/>
      <c r="BZ108" s="237"/>
      <c r="CA108" s="237"/>
      <c r="CB108" s="237"/>
      <c r="CC108" s="237"/>
      <c r="CD108" s="237"/>
      <c r="CE108" s="238"/>
      <c r="CF108" s="238"/>
      <c r="CG108" s="238"/>
      <c r="CH108" s="238"/>
      <c r="CI108" s="238"/>
      <c r="CJ108" s="238"/>
      <c r="CK108" s="238"/>
      <c r="CL108" s="238"/>
      <c r="CM108" s="238"/>
      <c r="CN108" s="239"/>
      <c r="CO108" s="239"/>
      <c r="CP108" s="239"/>
      <c r="CQ108" s="239"/>
      <c r="CR108" s="239"/>
      <c r="CS108" s="239"/>
      <c r="CT108" s="239"/>
      <c r="CU108" s="239"/>
    </row>
    <row r="109" customFormat="false" ht="12.75" hidden="false" customHeight="true" outlineLevel="0" collapsed="false">
      <c r="A109" s="243" t="s">
        <v>437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35"/>
      <c r="W109" s="235"/>
      <c r="X109" s="235"/>
      <c r="Y109" s="235"/>
      <c r="Z109" s="235"/>
      <c r="AA109" s="236" t="s">
        <v>39</v>
      </c>
      <c r="AB109" s="236"/>
      <c r="AC109" s="236"/>
      <c r="AD109" s="236"/>
      <c r="AE109" s="236"/>
      <c r="AF109" s="236"/>
      <c r="AG109" s="236"/>
      <c r="AH109" s="236"/>
      <c r="AI109" s="236"/>
      <c r="AJ109" s="236" t="s">
        <v>41</v>
      </c>
      <c r="AK109" s="236"/>
      <c r="AL109" s="236"/>
      <c r="AM109" s="236"/>
      <c r="AN109" s="236"/>
      <c r="AO109" s="236"/>
      <c r="AP109" s="236"/>
      <c r="AQ109" s="236"/>
      <c r="AR109" s="236"/>
      <c r="AS109" s="236" t="s">
        <v>464</v>
      </c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 t="s">
        <v>254</v>
      </c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7" t="n">
        <v>10000</v>
      </c>
      <c r="BW109" s="237"/>
      <c r="BX109" s="237"/>
      <c r="BY109" s="237"/>
      <c r="BZ109" s="237"/>
      <c r="CA109" s="237"/>
      <c r="CB109" s="237"/>
      <c r="CC109" s="237"/>
      <c r="CD109" s="237"/>
      <c r="CE109" s="238"/>
      <c r="CF109" s="238"/>
      <c r="CG109" s="238"/>
      <c r="CH109" s="238"/>
      <c r="CI109" s="238"/>
      <c r="CJ109" s="238"/>
      <c r="CK109" s="238"/>
      <c r="CL109" s="238"/>
      <c r="CM109" s="238"/>
      <c r="CN109" s="239"/>
      <c r="CO109" s="239"/>
      <c r="CP109" s="239"/>
      <c r="CQ109" s="239"/>
      <c r="CR109" s="239"/>
      <c r="CS109" s="239"/>
      <c r="CT109" s="239"/>
      <c r="CU109" s="239"/>
    </row>
    <row r="110" customFormat="false" ht="12.75" hidden="false" customHeight="true" outlineLevel="0" collapsed="false">
      <c r="A110" s="243" t="s">
        <v>434</v>
      </c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35"/>
      <c r="W110" s="235"/>
      <c r="X110" s="235"/>
      <c r="Y110" s="235"/>
      <c r="Z110" s="235"/>
      <c r="AA110" s="236" t="s">
        <v>39</v>
      </c>
      <c r="AB110" s="236"/>
      <c r="AC110" s="236"/>
      <c r="AD110" s="236"/>
      <c r="AE110" s="236"/>
      <c r="AF110" s="236"/>
      <c r="AG110" s="236"/>
      <c r="AH110" s="236"/>
      <c r="AI110" s="236"/>
      <c r="AJ110" s="236" t="s">
        <v>41</v>
      </c>
      <c r="AK110" s="236"/>
      <c r="AL110" s="236"/>
      <c r="AM110" s="236"/>
      <c r="AN110" s="236"/>
      <c r="AO110" s="236"/>
      <c r="AP110" s="236"/>
      <c r="AQ110" s="236"/>
      <c r="AR110" s="236"/>
      <c r="AS110" s="236" t="s">
        <v>464</v>
      </c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 t="s">
        <v>254</v>
      </c>
      <c r="BD110" s="236"/>
      <c r="BE110" s="236"/>
      <c r="BF110" s="236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7" t="n">
        <v>10000</v>
      </c>
      <c r="BW110" s="237"/>
      <c r="BX110" s="237"/>
      <c r="BY110" s="237"/>
      <c r="BZ110" s="237"/>
      <c r="CA110" s="237"/>
      <c r="CB110" s="237"/>
      <c r="CC110" s="237"/>
      <c r="CD110" s="237"/>
      <c r="CE110" s="238"/>
      <c r="CF110" s="238"/>
      <c r="CG110" s="238"/>
      <c r="CH110" s="238"/>
      <c r="CI110" s="238"/>
      <c r="CJ110" s="238"/>
      <c r="CK110" s="238"/>
      <c r="CL110" s="238"/>
      <c r="CM110" s="238"/>
      <c r="CN110" s="239"/>
      <c r="CO110" s="239"/>
      <c r="CP110" s="239"/>
      <c r="CQ110" s="239"/>
      <c r="CR110" s="239"/>
      <c r="CS110" s="239"/>
      <c r="CT110" s="239"/>
      <c r="CU110" s="239"/>
    </row>
    <row r="111" customFormat="false" ht="27" hidden="false" customHeight="true" outlineLevel="0" collapsed="false">
      <c r="A111" s="243" t="s">
        <v>443</v>
      </c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35"/>
      <c r="W111" s="235"/>
      <c r="X111" s="235"/>
      <c r="Y111" s="235"/>
      <c r="Z111" s="235"/>
      <c r="AA111" s="236" t="s">
        <v>39</v>
      </c>
      <c r="AB111" s="236"/>
      <c r="AC111" s="236"/>
      <c r="AD111" s="236"/>
      <c r="AE111" s="236"/>
      <c r="AF111" s="236"/>
      <c r="AG111" s="236"/>
      <c r="AH111" s="236"/>
      <c r="AI111" s="236"/>
      <c r="AJ111" s="236" t="s">
        <v>41</v>
      </c>
      <c r="AK111" s="236"/>
      <c r="AL111" s="236"/>
      <c r="AM111" s="236"/>
      <c r="AN111" s="236"/>
      <c r="AO111" s="236"/>
      <c r="AP111" s="236"/>
      <c r="AQ111" s="236"/>
      <c r="AR111" s="236"/>
      <c r="AS111" s="236" t="s">
        <v>464</v>
      </c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 t="s">
        <v>254</v>
      </c>
      <c r="BD111" s="236"/>
      <c r="BE111" s="236"/>
      <c r="BF111" s="236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7" t="n">
        <v>300000</v>
      </c>
      <c r="BW111" s="237"/>
      <c r="BX111" s="237"/>
      <c r="BY111" s="237"/>
      <c r="BZ111" s="237"/>
      <c r="CA111" s="237"/>
      <c r="CB111" s="237"/>
      <c r="CC111" s="237"/>
      <c r="CD111" s="237"/>
      <c r="CE111" s="238"/>
      <c r="CF111" s="238"/>
      <c r="CG111" s="238"/>
      <c r="CH111" s="238"/>
      <c r="CI111" s="238"/>
      <c r="CJ111" s="238"/>
      <c r="CK111" s="238"/>
      <c r="CL111" s="238"/>
      <c r="CM111" s="238"/>
      <c r="CN111" s="239"/>
      <c r="CO111" s="239"/>
      <c r="CP111" s="239"/>
      <c r="CQ111" s="239"/>
      <c r="CR111" s="239"/>
      <c r="CS111" s="239"/>
      <c r="CT111" s="239"/>
      <c r="CU111" s="239"/>
    </row>
    <row r="112" customFormat="false" ht="26.25" hidden="false" customHeight="true" outlineLevel="0" collapsed="false">
      <c r="A112" s="243" t="s">
        <v>444</v>
      </c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35"/>
      <c r="W112" s="235"/>
      <c r="X112" s="235"/>
      <c r="Y112" s="235"/>
      <c r="Z112" s="235"/>
      <c r="AA112" s="236" t="s">
        <v>39</v>
      </c>
      <c r="AB112" s="236"/>
      <c r="AC112" s="236"/>
      <c r="AD112" s="236"/>
      <c r="AE112" s="236"/>
      <c r="AF112" s="236"/>
      <c r="AG112" s="236"/>
      <c r="AH112" s="236"/>
      <c r="AI112" s="236"/>
      <c r="AJ112" s="236" t="s">
        <v>41</v>
      </c>
      <c r="AK112" s="236"/>
      <c r="AL112" s="236"/>
      <c r="AM112" s="236"/>
      <c r="AN112" s="236"/>
      <c r="AO112" s="236"/>
      <c r="AP112" s="236"/>
      <c r="AQ112" s="236"/>
      <c r="AR112" s="236"/>
      <c r="AS112" s="236" t="s">
        <v>464</v>
      </c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 t="s">
        <v>254</v>
      </c>
      <c r="BD112" s="236"/>
      <c r="BE112" s="236"/>
      <c r="BF112" s="236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7" t="n">
        <v>20000</v>
      </c>
      <c r="BW112" s="237"/>
      <c r="BX112" s="237"/>
      <c r="BY112" s="237"/>
      <c r="BZ112" s="237"/>
      <c r="CA112" s="237"/>
      <c r="CB112" s="237"/>
      <c r="CC112" s="237"/>
      <c r="CD112" s="237"/>
      <c r="CE112" s="238"/>
      <c r="CF112" s="238"/>
      <c r="CG112" s="238"/>
      <c r="CH112" s="238"/>
      <c r="CI112" s="238"/>
      <c r="CJ112" s="238"/>
      <c r="CK112" s="238"/>
      <c r="CL112" s="238"/>
      <c r="CM112" s="238"/>
      <c r="CN112" s="239"/>
      <c r="CO112" s="239"/>
      <c r="CP112" s="239"/>
      <c r="CQ112" s="239"/>
      <c r="CR112" s="239"/>
      <c r="CS112" s="239"/>
      <c r="CT112" s="239"/>
      <c r="CU112" s="239"/>
    </row>
    <row r="113" customFormat="false" ht="12.75" hidden="false" customHeight="true" outlineLevel="0" collapsed="false">
      <c r="A113" s="244" t="s">
        <v>445</v>
      </c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30" t="s">
        <v>39</v>
      </c>
      <c r="AB113" s="230"/>
      <c r="AC113" s="230"/>
      <c r="AD113" s="230"/>
      <c r="AE113" s="230"/>
      <c r="AF113" s="230"/>
      <c r="AG113" s="230"/>
      <c r="AH113" s="230"/>
      <c r="AI113" s="230"/>
      <c r="AJ113" s="245"/>
      <c r="AK113" s="245"/>
      <c r="AL113" s="245"/>
      <c r="AM113" s="245"/>
      <c r="AN113" s="245"/>
      <c r="AO113" s="245"/>
      <c r="AP113" s="245"/>
      <c r="AQ113" s="245"/>
      <c r="AR113" s="245"/>
      <c r="AS113" s="245"/>
      <c r="AT113" s="245"/>
      <c r="AU113" s="245"/>
      <c r="AV113" s="245"/>
      <c r="AW113" s="245"/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45"/>
      <c r="BO113" s="245"/>
      <c r="BP113" s="245"/>
      <c r="BQ113" s="245"/>
      <c r="BR113" s="245"/>
      <c r="BS113" s="245"/>
      <c r="BT113" s="245"/>
      <c r="BU113" s="245"/>
      <c r="BV113" s="231" t="n">
        <f aca="false">BV86+BV95+BV104</f>
        <v>5190000</v>
      </c>
      <c r="BW113" s="231"/>
      <c r="BX113" s="231"/>
      <c r="BY113" s="231"/>
      <c r="BZ113" s="231"/>
      <c r="CA113" s="231"/>
      <c r="CB113" s="231"/>
      <c r="CC113" s="231"/>
      <c r="CD113" s="231"/>
      <c r="CE113" s="227" t="s">
        <v>446</v>
      </c>
      <c r="CF113" s="227"/>
      <c r="CG113" s="227"/>
      <c r="CH113" s="227"/>
      <c r="CI113" s="227"/>
      <c r="CJ113" s="227"/>
      <c r="CK113" s="227"/>
      <c r="CL113" s="227"/>
      <c r="CM113" s="227"/>
      <c r="CN113" s="246" t="s">
        <v>446</v>
      </c>
      <c r="CO113" s="246"/>
      <c r="CP113" s="246"/>
      <c r="CQ113" s="246"/>
      <c r="CR113" s="246"/>
      <c r="CS113" s="246"/>
      <c r="CT113" s="246"/>
      <c r="CU113" s="246"/>
    </row>
    <row r="114" customFormat="false" ht="90.75" hidden="false" customHeight="true" outlineLevel="0" collapsed="false">
      <c r="A114" s="229" t="s">
        <v>465</v>
      </c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30"/>
      <c r="W114" s="230"/>
      <c r="X114" s="230"/>
      <c r="Y114" s="230"/>
      <c r="Z114" s="230"/>
      <c r="AA114" s="230" t="s">
        <v>48</v>
      </c>
      <c r="AB114" s="230"/>
      <c r="AC114" s="230"/>
      <c r="AD114" s="230"/>
      <c r="AE114" s="230"/>
      <c r="AF114" s="230"/>
      <c r="AG114" s="230"/>
      <c r="AH114" s="230"/>
      <c r="AI114" s="230"/>
      <c r="AJ114" s="230" t="s">
        <v>27</v>
      </c>
      <c r="AK114" s="230"/>
      <c r="AL114" s="230"/>
      <c r="AM114" s="230"/>
      <c r="AN114" s="230"/>
      <c r="AO114" s="230"/>
      <c r="AP114" s="230"/>
      <c r="AQ114" s="230"/>
      <c r="AR114" s="230"/>
      <c r="AS114" s="230" t="s">
        <v>466</v>
      </c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1" t="n">
        <f aca="false">BV115</f>
        <v>294710</v>
      </c>
      <c r="BW114" s="231"/>
      <c r="BX114" s="231"/>
      <c r="BY114" s="231"/>
      <c r="BZ114" s="231"/>
      <c r="CA114" s="231"/>
      <c r="CB114" s="231"/>
      <c r="CC114" s="231"/>
      <c r="CD114" s="231"/>
      <c r="CE114" s="232"/>
      <c r="CF114" s="232"/>
      <c r="CG114" s="232"/>
      <c r="CH114" s="232"/>
      <c r="CI114" s="232"/>
      <c r="CJ114" s="232"/>
      <c r="CK114" s="232"/>
      <c r="CL114" s="232"/>
      <c r="CM114" s="232"/>
      <c r="CN114" s="233"/>
      <c r="CO114" s="233"/>
      <c r="CP114" s="233"/>
      <c r="CQ114" s="233"/>
      <c r="CR114" s="233"/>
      <c r="CS114" s="233"/>
      <c r="CT114" s="233"/>
      <c r="CU114" s="233"/>
    </row>
    <row r="115" customFormat="false" ht="42.75" hidden="false" customHeight="true" outlineLevel="0" collapsed="false">
      <c r="A115" s="234" t="s">
        <v>467</v>
      </c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5"/>
      <c r="W115" s="235"/>
      <c r="X115" s="235"/>
      <c r="Y115" s="235"/>
      <c r="Z115" s="235"/>
      <c r="AA115" s="235" t="s">
        <v>48</v>
      </c>
      <c r="AB115" s="235"/>
      <c r="AC115" s="235"/>
      <c r="AD115" s="235"/>
      <c r="AE115" s="235"/>
      <c r="AF115" s="235"/>
      <c r="AG115" s="235"/>
      <c r="AH115" s="235"/>
      <c r="AI115" s="235"/>
      <c r="AJ115" s="235" t="s">
        <v>27</v>
      </c>
      <c r="AK115" s="235"/>
      <c r="AL115" s="235"/>
      <c r="AM115" s="235"/>
      <c r="AN115" s="235"/>
      <c r="AO115" s="235"/>
      <c r="AP115" s="235"/>
      <c r="AQ115" s="235"/>
      <c r="AR115" s="235"/>
      <c r="AS115" s="235" t="s">
        <v>466</v>
      </c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 t="s">
        <v>334</v>
      </c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51" t="n">
        <v>294710</v>
      </c>
      <c r="BW115" s="251"/>
      <c r="BX115" s="251"/>
      <c r="BY115" s="251"/>
      <c r="BZ115" s="251"/>
      <c r="CA115" s="251"/>
      <c r="CB115" s="251"/>
      <c r="CC115" s="251"/>
      <c r="CD115" s="251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52"/>
      <c r="CO115" s="252"/>
      <c r="CP115" s="252"/>
      <c r="CQ115" s="252"/>
      <c r="CR115" s="252"/>
      <c r="CS115" s="252"/>
      <c r="CT115" s="252"/>
      <c r="CU115" s="252"/>
    </row>
    <row r="116" customFormat="false" ht="39" hidden="false" customHeight="true" outlineLevel="0" collapsed="false">
      <c r="A116" s="229" t="s">
        <v>468</v>
      </c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30"/>
      <c r="W116" s="230"/>
      <c r="X116" s="230"/>
      <c r="Y116" s="230"/>
      <c r="Z116" s="230"/>
      <c r="AA116" s="230" t="s">
        <v>48</v>
      </c>
      <c r="AB116" s="230"/>
      <c r="AC116" s="230"/>
      <c r="AD116" s="230"/>
      <c r="AE116" s="230"/>
      <c r="AF116" s="230"/>
      <c r="AG116" s="230"/>
      <c r="AH116" s="230"/>
      <c r="AI116" s="230"/>
      <c r="AJ116" s="230" t="s">
        <v>41</v>
      </c>
      <c r="AK116" s="230"/>
      <c r="AL116" s="230"/>
      <c r="AM116" s="230"/>
      <c r="AN116" s="230"/>
      <c r="AO116" s="230"/>
      <c r="AP116" s="230"/>
      <c r="AQ116" s="230"/>
      <c r="AR116" s="230"/>
      <c r="AS116" s="230" t="s">
        <v>469</v>
      </c>
      <c r="AT116" s="230"/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0"/>
      <c r="BV116" s="231" t="n">
        <f aca="false">BV117</f>
        <v>0</v>
      </c>
      <c r="BW116" s="231"/>
      <c r="BX116" s="231"/>
      <c r="BY116" s="231"/>
      <c r="BZ116" s="231"/>
      <c r="CA116" s="231"/>
      <c r="CB116" s="231"/>
      <c r="CC116" s="231"/>
      <c r="CD116" s="231"/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3"/>
      <c r="CO116" s="233"/>
      <c r="CP116" s="233"/>
      <c r="CQ116" s="233"/>
      <c r="CR116" s="233"/>
      <c r="CS116" s="233"/>
      <c r="CT116" s="233"/>
      <c r="CU116" s="233"/>
    </row>
    <row r="117" customFormat="false" ht="25.5" hidden="false" customHeight="true" outlineLevel="0" collapsed="false">
      <c r="A117" s="234" t="s">
        <v>470</v>
      </c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5"/>
      <c r="W117" s="235"/>
      <c r="X117" s="235"/>
      <c r="Y117" s="235"/>
      <c r="Z117" s="235"/>
      <c r="AA117" s="235" t="s">
        <v>48</v>
      </c>
      <c r="AB117" s="235"/>
      <c r="AC117" s="235"/>
      <c r="AD117" s="235"/>
      <c r="AE117" s="235"/>
      <c r="AF117" s="235"/>
      <c r="AG117" s="235"/>
      <c r="AH117" s="235"/>
      <c r="AI117" s="235"/>
      <c r="AJ117" s="235" t="s">
        <v>41</v>
      </c>
      <c r="AK117" s="235"/>
      <c r="AL117" s="235"/>
      <c r="AM117" s="235"/>
      <c r="AN117" s="235"/>
      <c r="AO117" s="235"/>
      <c r="AP117" s="235"/>
      <c r="AQ117" s="235"/>
      <c r="AR117" s="235"/>
      <c r="AS117" s="235" t="s">
        <v>469</v>
      </c>
      <c r="AT117" s="235"/>
      <c r="AU117" s="235"/>
      <c r="AV117" s="235"/>
      <c r="AW117" s="235"/>
      <c r="AX117" s="235"/>
      <c r="AY117" s="235"/>
      <c r="AZ117" s="235"/>
      <c r="BA117" s="235"/>
      <c r="BB117" s="235"/>
      <c r="BC117" s="235" t="s">
        <v>338</v>
      </c>
      <c r="BD117" s="235"/>
      <c r="BE117" s="235"/>
      <c r="BF117" s="235"/>
      <c r="BG117" s="235"/>
      <c r="BH117" s="235"/>
      <c r="BI117" s="235"/>
      <c r="BJ117" s="235"/>
      <c r="BK117" s="235"/>
      <c r="BL117" s="235"/>
      <c r="BM117" s="235"/>
      <c r="BN117" s="235"/>
      <c r="BO117" s="235"/>
      <c r="BP117" s="235"/>
      <c r="BQ117" s="235"/>
      <c r="BR117" s="235"/>
      <c r="BS117" s="235"/>
      <c r="BT117" s="235"/>
      <c r="BU117" s="235"/>
      <c r="BV117" s="251" t="n">
        <v>0</v>
      </c>
      <c r="BW117" s="251"/>
      <c r="BX117" s="251"/>
      <c r="BY117" s="251"/>
      <c r="BZ117" s="251"/>
      <c r="CA117" s="251"/>
      <c r="CB117" s="251"/>
      <c r="CC117" s="251"/>
      <c r="CD117" s="251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52"/>
      <c r="CO117" s="252"/>
      <c r="CP117" s="252"/>
      <c r="CQ117" s="252"/>
      <c r="CR117" s="252"/>
      <c r="CS117" s="252"/>
      <c r="CT117" s="252"/>
      <c r="CU117" s="252"/>
    </row>
    <row r="118" customFormat="false" ht="39" hidden="false" customHeight="true" outlineLevel="0" collapsed="false">
      <c r="A118" s="229" t="s">
        <v>471</v>
      </c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30"/>
      <c r="W118" s="230"/>
      <c r="X118" s="230"/>
      <c r="Y118" s="230"/>
      <c r="Z118" s="230"/>
      <c r="AA118" s="230" t="s">
        <v>48</v>
      </c>
      <c r="AB118" s="230"/>
      <c r="AC118" s="230"/>
      <c r="AD118" s="230"/>
      <c r="AE118" s="230"/>
      <c r="AF118" s="230"/>
      <c r="AG118" s="230"/>
      <c r="AH118" s="230"/>
      <c r="AI118" s="230"/>
      <c r="AJ118" s="230" t="s">
        <v>41</v>
      </c>
      <c r="AK118" s="230"/>
      <c r="AL118" s="230"/>
      <c r="AM118" s="230"/>
      <c r="AN118" s="230"/>
      <c r="AO118" s="230"/>
      <c r="AP118" s="230"/>
      <c r="AQ118" s="230"/>
      <c r="AR118" s="230"/>
      <c r="AS118" s="230" t="s">
        <v>472</v>
      </c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1" t="n">
        <f aca="false">BV119</f>
        <v>84000</v>
      </c>
      <c r="BW118" s="231"/>
      <c r="BX118" s="231"/>
      <c r="BY118" s="231"/>
      <c r="BZ118" s="231"/>
      <c r="CA118" s="231"/>
      <c r="CB118" s="231"/>
      <c r="CC118" s="231"/>
      <c r="CD118" s="231"/>
      <c r="CE118" s="232"/>
      <c r="CF118" s="232"/>
      <c r="CG118" s="232"/>
      <c r="CH118" s="232"/>
      <c r="CI118" s="232"/>
      <c r="CJ118" s="232"/>
      <c r="CK118" s="232"/>
      <c r="CL118" s="232"/>
      <c r="CM118" s="232"/>
      <c r="CN118" s="233"/>
      <c r="CO118" s="233"/>
      <c r="CP118" s="233"/>
      <c r="CQ118" s="233"/>
      <c r="CR118" s="233"/>
      <c r="CS118" s="233"/>
      <c r="CT118" s="233"/>
      <c r="CU118" s="233"/>
    </row>
    <row r="119" customFormat="false" ht="26.25" hidden="false" customHeight="true" outlineLevel="0" collapsed="false">
      <c r="A119" s="234" t="s">
        <v>470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5"/>
      <c r="W119" s="235"/>
      <c r="X119" s="235"/>
      <c r="Y119" s="235"/>
      <c r="Z119" s="235"/>
      <c r="AA119" s="235" t="s">
        <v>48</v>
      </c>
      <c r="AB119" s="235"/>
      <c r="AC119" s="235"/>
      <c r="AD119" s="235"/>
      <c r="AE119" s="235"/>
      <c r="AF119" s="235"/>
      <c r="AG119" s="235"/>
      <c r="AH119" s="235"/>
      <c r="AI119" s="235"/>
      <c r="AJ119" s="235" t="s">
        <v>41</v>
      </c>
      <c r="AK119" s="235"/>
      <c r="AL119" s="235"/>
      <c r="AM119" s="235"/>
      <c r="AN119" s="235"/>
      <c r="AO119" s="235"/>
      <c r="AP119" s="235"/>
      <c r="AQ119" s="235"/>
      <c r="AR119" s="235"/>
      <c r="AS119" s="235" t="s">
        <v>472</v>
      </c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 t="s">
        <v>338</v>
      </c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251" t="n">
        <v>84000</v>
      </c>
      <c r="BW119" s="251"/>
      <c r="BX119" s="251"/>
      <c r="BY119" s="251"/>
      <c r="BZ119" s="251"/>
      <c r="CA119" s="251"/>
      <c r="CB119" s="251"/>
      <c r="CC119" s="251"/>
      <c r="CD119" s="251"/>
      <c r="CE119" s="227"/>
      <c r="CF119" s="227"/>
      <c r="CG119" s="227"/>
      <c r="CH119" s="227"/>
      <c r="CI119" s="227"/>
      <c r="CJ119" s="227"/>
      <c r="CK119" s="227"/>
      <c r="CL119" s="227"/>
      <c r="CM119" s="227"/>
      <c r="CN119" s="252"/>
      <c r="CO119" s="252"/>
      <c r="CP119" s="252"/>
      <c r="CQ119" s="252"/>
      <c r="CR119" s="252"/>
      <c r="CS119" s="252"/>
      <c r="CT119" s="252"/>
      <c r="CU119" s="252"/>
    </row>
    <row r="120" customFormat="false" ht="52.5" hidden="false" customHeight="true" outlineLevel="0" collapsed="false">
      <c r="A120" s="229" t="s">
        <v>473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30"/>
      <c r="W120" s="230"/>
      <c r="X120" s="230"/>
      <c r="Y120" s="230"/>
      <c r="Z120" s="230"/>
      <c r="AA120" s="230" t="s">
        <v>48</v>
      </c>
      <c r="AB120" s="230"/>
      <c r="AC120" s="230"/>
      <c r="AD120" s="230"/>
      <c r="AE120" s="230"/>
      <c r="AF120" s="230"/>
      <c r="AG120" s="230"/>
      <c r="AH120" s="230"/>
      <c r="AI120" s="230"/>
      <c r="AJ120" s="230" t="s">
        <v>41</v>
      </c>
      <c r="AK120" s="230"/>
      <c r="AL120" s="230"/>
      <c r="AM120" s="230"/>
      <c r="AN120" s="230"/>
      <c r="AO120" s="230"/>
      <c r="AP120" s="230"/>
      <c r="AQ120" s="230"/>
      <c r="AR120" s="230"/>
      <c r="AS120" s="230" t="s">
        <v>474</v>
      </c>
      <c r="AT120" s="230"/>
      <c r="AU120" s="230"/>
      <c r="AV120" s="230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1" t="n">
        <f aca="false">BV121</f>
        <v>120000</v>
      </c>
      <c r="BW120" s="231"/>
      <c r="BX120" s="231"/>
      <c r="BY120" s="231"/>
      <c r="BZ120" s="231"/>
      <c r="CA120" s="231"/>
      <c r="CB120" s="231"/>
      <c r="CC120" s="231"/>
      <c r="CD120" s="231"/>
      <c r="CE120" s="232"/>
      <c r="CF120" s="232"/>
      <c r="CG120" s="232"/>
      <c r="CH120" s="232"/>
      <c r="CI120" s="232"/>
      <c r="CJ120" s="232"/>
      <c r="CK120" s="232"/>
      <c r="CL120" s="232"/>
      <c r="CM120" s="232"/>
      <c r="CN120" s="233"/>
      <c r="CO120" s="233"/>
      <c r="CP120" s="233"/>
      <c r="CQ120" s="233"/>
      <c r="CR120" s="233"/>
      <c r="CS120" s="233"/>
      <c r="CT120" s="233"/>
      <c r="CU120" s="233"/>
    </row>
    <row r="121" customFormat="false" ht="25.5" hidden="false" customHeight="true" outlineLevel="0" collapsed="false">
      <c r="A121" s="234" t="s">
        <v>470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5"/>
      <c r="W121" s="235"/>
      <c r="X121" s="235"/>
      <c r="Y121" s="235"/>
      <c r="Z121" s="235"/>
      <c r="AA121" s="235" t="s">
        <v>48</v>
      </c>
      <c r="AB121" s="235"/>
      <c r="AC121" s="235"/>
      <c r="AD121" s="235"/>
      <c r="AE121" s="235"/>
      <c r="AF121" s="235"/>
      <c r="AG121" s="235"/>
      <c r="AH121" s="235"/>
      <c r="AI121" s="235"/>
      <c r="AJ121" s="235" t="s">
        <v>41</v>
      </c>
      <c r="AK121" s="235"/>
      <c r="AL121" s="235"/>
      <c r="AM121" s="235"/>
      <c r="AN121" s="235"/>
      <c r="AO121" s="235"/>
      <c r="AP121" s="235"/>
      <c r="AQ121" s="235"/>
      <c r="AR121" s="235"/>
      <c r="AS121" s="235" t="s">
        <v>474</v>
      </c>
      <c r="AT121" s="235"/>
      <c r="AU121" s="235"/>
      <c r="AV121" s="235"/>
      <c r="AW121" s="235"/>
      <c r="AX121" s="235"/>
      <c r="AY121" s="235"/>
      <c r="AZ121" s="235"/>
      <c r="BA121" s="235"/>
      <c r="BB121" s="235"/>
      <c r="BC121" s="235" t="s">
        <v>341</v>
      </c>
      <c r="BD121" s="235"/>
      <c r="BE121" s="235"/>
      <c r="BF121" s="235"/>
      <c r="BG121" s="235"/>
      <c r="BH121" s="235"/>
      <c r="BI121" s="235"/>
      <c r="BJ121" s="235"/>
      <c r="BK121" s="235"/>
      <c r="BL121" s="235"/>
      <c r="BM121" s="235"/>
      <c r="BN121" s="235"/>
      <c r="BO121" s="235"/>
      <c r="BP121" s="235"/>
      <c r="BQ121" s="235"/>
      <c r="BR121" s="235"/>
      <c r="BS121" s="235"/>
      <c r="BT121" s="235"/>
      <c r="BU121" s="235"/>
      <c r="BV121" s="251" t="n">
        <v>120000</v>
      </c>
      <c r="BW121" s="251"/>
      <c r="BX121" s="251"/>
      <c r="BY121" s="251"/>
      <c r="BZ121" s="251"/>
      <c r="CA121" s="251"/>
      <c r="CB121" s="251"/>
      <c r="CC121" s="251"/>
      <c r="CD121" s="251"/>
      <c r="CE121" s="227"/>
      <c r="CF121" s="227"/>
      <c r="CG121" s="227"/>
      <c r="CH121" s="227"/>
      <c r="CI121" s="227"/>
      <c r="CJ121" s="227"/>
      <c r="CK121" s="227"/>
      <c r="CL121" s="227"/>
      <c r="CM121" s="227"/>
      <c r="CN121" s="252"/>
      <c r="CO121" s="252"/>
      <c r="CP121" s="252"/>
      <c r="CQ121" s="252"/>
      <c r="CR121" s="252"/>
      <c r="CS121" s="252"/>
      <c r="CT121" s="252"/>
      <c r="CU121" s="252"/>
    </row>
    <row r="122" customFormat="false" ht="12.75" hidden="false" customHeight="true" outlineLevel="0" collapsed="false">
      <c r="A122" s="244" t="s">
        <v>445</v>
      </c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30" t="s">
        <v>48</v>
      </c>
      <c r="AB122" s="230"/>
      <c r="AC122" s="230"/>
      <c r="AD122" s="230"/>
      <c r="AE122" s="230"/>
      <c r="AF122" s="230"/>
      <c r="AG122" s="230"/>
      <c r="AH122" s="230"/>
      <c r="AI122" s="230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245"/>
      <c r="BT122" s="245"/>
      <c r="BU122" s="245"/>
      <c r="BV122" s="231" t="n">
        <f aca="false">BV114+BV116+BV118+BV120</f>
        <v>498710</v>
      </c>
      <c r="BW122" s="231"/>
      <c r="BX122" s="231"/>
      <c r="BY122" s="231"/>
      <c r="BZ122" s="231"/>
      <c r="CA122" s="231"/>
      <c r="CB122" s="231"/>
      <c r="CC122" s="231"/>
      <c r="CD122" s="231"/>
      <c r="CE122" s="227" t="s">
        <v>446</v>
      </c>
      <c r="CF122" s="227"/>
      <c r="CG122" s="227"/>
      <c r="CH122" s="227"/>
      <c r="CI122" s="227"/>
      <c r="CJ122" s="227"/>
      <c r="CK122" s="227"/>
      <c r="CL122" s="227"/>
      <c r="CM122" s="227"/>
      <c r="CN122" s="246" t="s">
        <v>446</v>
      </c>
      <c r="CO122" s="246"/>
      <c r="CP122" s="246"/>
      <c r="CQ122" s="246"/>
      <c r="CR122" s="246"/>
      <c r="CS122" s="246"/>
      <c r="CT122" s="246"/>
      <c r="CU122" s="246"/>
    </row>
    <row r="123" customFormat="false" ht="39" hidden="false" customHeight="true" outlineLevel="0" collapsed="false">
      <c r="A123" s="229" t="s">
        <v>475</v>
      </c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30"/>
      <c r="W123" s="230"/>
      <c r="X123" s="230"/>
      <c r="Y123" s="230"/>
      <c r="Z123" s="230"/>
      <c r="AA123" s="230" t="s">
        <v>75</v>
      </c>
      <c r="AB123" s="230"/>
      <c r="AC123" s="230"/>
      <c r="AD123" s="230"/>
      <c r="AE123" s="230"/>
      <c r="AF123" s="230"/>
      <c r="AG123" s="230"/>
      <c r="AH123" s="230"/>
      <c r="AI123" s="230"/>
      <c r="AJ123" s="230" t="s">
        <v>41</v>
      </c>
      <c r="AK123" s="230"/>
      <c r="AL123" s="230"/>
      <c r="AM123" s="230"/>
      <c r="AN123" s="230"/>
      <c r="AO123" s="230"/>
      <c r="AP123" s="230"/>
      <c r="AQ123" s="230"/>
      <c r="AR123" s="230"/>
      <c r="AS123" s="230" t="s">
        <v>476</v>
      </c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1" t="n">
        <f aca="false">BV124</f>
        <v>86390</v>
      </c>
      <c r="BW123" s="231"/>
      <c r="BX123" s="231"/>
      <c r="BY123" s="231"/>
      <c r="BZ123" s="231"/>
      <c r="CA123" s="231"/>
      <c r="CB123" s="231"/>
      <c r="CC123" s="231"/>
      <c r="CD123" s="231"/>
      <c r="CE123" s="232"/>
      <c r="CF123" s="232"/>
      <c r="CG123" s="232"/>
      <c r="CH123" s="232"/>
      <c r="CI123" s="232"/>
      <c r="CJ123" s="232"/>
      <c r="CK123" s="232"/>
      <c r="CL123" s="232"/>
      <c r="CM123" s="232"/>
      <c r="CN123" s="233"/>
      <c r="CO123" s="233"/>
      <c r="CP123" s="233"/>
      <c r="CQ123" s="233"/>
      <c r="CR123" s="233"/>
      <c r="CS123" s="233"/>
      <c r="CT123" s="233"/>
      <c r="CU123" s="233"/>
    </row>
    <row r="124" customFormat="false" ht="39" hidden="false" customHeight="true" outlineLevel="0" collapsed="false">
      <c r="A124" s="234" t="s">
        <v>477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5"/>
      <c r="W124" s="235"/>
      <c r="X124" s="235"/>
      <c r="Y124" s="235"/>
      <c r="Z124" s="235"/>
      <c r="AA124" s="235" t="s">
        <v>75</v>
      </c>
      <c r="AB124" s="235"/>
      <c r="AC124" s="235"/>
      <c r="AD124" s="235"/>
      <c r="AE124" s="235"/>
      <c r="AF124" s="235"/>
      <c r="AG124" s="235"/>
      <c r="AH124" s="235"/>
      <c r="AI124" s="235"/>
      <c r="AJ124" s="235" t="s">
        <v>41</v>
      </c>
      <c r="AK124" s="235"/>
      <c r="AL124" s="235"/>
      <c r="AM124" s="235"/>
      <c r="AN124" s="235"/>
      <c r="AO124" s="235"/>
      <c r="AP124" s="235"/>
      <c r="AQ124" s="235"/>
      <c r="AR124" s="235"/>
      <c r="AS124" s="235" t="s">
        <v>476</v>
      </c>
      <c r="AT124" s="235"/>
      <c r="AU124" s="235"/>
      <c r="AV124" s="235"/>
      <c r="AW124" s="235"/>
      <c r="AX124" s="235"/>
      <c r="AY124" s="235"/>
      <c r="AZ124" s="235"/>
      <c r="BA124" s="235"/>
      <c r="BB124" s="235"/>
      <c r="BC124" s="235" t="s">
        <v>360</v>
      </c>
      <c r="BD124" s="235"/>
      <c r="BE124" s="235"/>
      <c r="BF124" s="235"/>
      <c r="BG124" s="235"/>
      <c r="BH124" s="235"/>
      <c r="BI124" s="235"/>
      <c r="BJ124" s="235"/>
      <c r="BK124" s="235"/>
      <c r="BL124" s="235"/>
      <c r="BM124" s="235"/>
      <c r="BN124" s="235"/>
      <c r="BO124" s="235"/>
      <c r="BP124" s="235"/>
      <c r="BQ124" s="235"/>
      <c r="BR124" s="235"/>
      <c r="BS124" s="235"/>
      <c r="BT124" s="235"/>
      <c r="BU124" s="235"/>
      <c r="BV124" s="251" t="n">
        <v>86390</v>
      </c>
      <c r="BW124" s="251"/>
      <c r="BX124" s="251"/>
      <c r="BY124" s="251"/>
      <c r="BZ124" s="251"/>
      <c r="CA124" s="251"/>
      <c r="CB124" s="251"/>
      <c r="CC124" s="251"/>
      <c r="CD124" s="251"/>
      <c r="CE124" s="227"/>
      <c r="CF124" s="227"/>
      <c r="CG124" s="227"/>
      <c r="CH124" s="227"/>
      <c r="CI124" s="227"/>
      <c r="CJ124" s="227"/>
      <c r="CK124" s="227"/>
      <c r="CL124" s="227"/>
      <c r="CM124" s="227"/>
      <c r="CN124" s="252"/>
      <c r="CO124" s="252"/>
      <c r="CP124" s="252"/>
      <c r="CQ124" s="252"/>
      <c r="CR124" s="252"/>
      <c r="CS124" s="252"/>
      <c r="CT124" s="252"/>
      <c r="CU124" s="252"/>
    </row>
    <row r="125" customFormat="false" ht="12.75" hidden="false" customHeight="true" outlineLevel="0" collapsed="false">
      <c r="A125" s="253" t="s">
        <v>445</v>
      </c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30" t="s">
        <v>75</v>
      </c>
      <c r="AB125" s="230"/>
      <c r="AC125" s="230"/>
      <c r="AD125" s="230"/>
      <c r="AE125" s="230"/>
      <c r="AF125" s="230"/>
      <c r="AG125" s="230"/>
      <c r="AH125" s="230"/>
      <c r="AI125" s="230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5"/>
      <c r="AV125" s="245"/>
      <c r="AW125" s="245"/>
      <c r="AX125" s="245"/>
      <c r="AY125" s="245"/>
      <c r="AZ125" s="245"/>
      <c r="BA125" s="245"/>
      <c r="BB125" s="245"/>
      <c r="BC125" s="245"/>
      <c r="BD125" s="245"/>
      <c r="BE125" s="245"/>
      <c r="BF125" s="245"/>
      <c r="BG125" s="245"/>
      <c r="BH125" s="245"/>
      <c r="BI125" s="245"/>
      <c r="BJ125" s="245"/>
      <c r="BK125" s="245"/>
      <c r="BL125" s="245"/>
      <c r="BM125" s="245"/>
      <c r="BN125" s="245"/>
      <c r="BO125" s="245"/>
      <c r="BP125" s="245"/>
      <c r="BQ125" s="245"/>
      <c r="BR125" s="245"/>
      <c r="BS125" s="245"/>
      <c r="BT125" s="245"/>
      <c r="BU125" s="245"/>
      <c r="BV125" s="231" t="n">
        <f aca="false">BV123</f>
        <v>86390</v>
      </c>
      <c r="BW125" s="231"/>
      <c r="BX125" s="231"/>
      <c r="BY125" s="231"/>
      <c r="BZ125" s="231"/>
      <c r="CA125" s="231"/>
      <c r="CB125" s="231"/>
      <c r="CC125" s="231"/>
      <c r="CD125" s="231"/>
      <c r="CE125" s="227" t="s">
        <v>446</v>
      </c>
      <c r="CF125" s="227"/>
      <c r="CG125" s="227"/>
      <c r="CH125" s="227"/>
      <c r="CI125" s="227"/>
      <c r="CJ125" s="227"/>
      <c r="CK125" s="227"/>
      <c r="CL125" s="227"/>
      <c r="CM125" s="227"/>
      <c r="CN125" s="246" t="s">
        <v>446</v>
      </c>
      <c r="CO125" s="246"/>
      <c r="CP125" s="246"/>
      <c r="CQ125" s="246"/>
      <c r="CR125" s="246"/>
      <c r="CS125" s="246"/>
      <c r="CT125" s="246"/>
      <c r="CU125" s="246"/>
    </row>
    <row r="126" customFormat="false" ht="13.5" hidden="false" customHeight="false" outlineLevel="0" collapsed="false">
      <c r="A126" s="254"/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6" t="s">
        <v>478</v>
      </c>
      <c r="BV126" s="231" t="n">
        <f aca="false">BV55+BV61+BV82+BV85+BV113+BV122+BV125</f>
        <v>16386371.102</v>
      </c>
      <c r="BW126" s="231"/>
      <c r="BX126" s="231"/>
      <c r="BY126" s="231"/>
      <c r="BZ126" s="231"/>
      <c r="CA126" s="231"/>
      <c r="CB126" s="231"/>
      <c r="CC126" s="231"/>
      <c r="CD126" s="231"/>
      <c r="CE126" s="227" t="s">
        <v>446</v>
      </c>
      <c r="CF126" s="227"/>
      <c r="CG126" s="227"/>
      <c r="CH126" s="227"/>
      <c r="CI126" s="227"/>
      <c r="CJ126" s="227"/>
      <c r="CK126" s="227"/>
      <c r="CL126" s="227"/>
      <c r="CM126" s="227"/>
      <c r="CN126" s="227" t="s">
        <v>446</v>
      </c>
      <c r="CO126" s="227"/>
      <c r="CP126" s="227"/>
      <c r="CQ126" s="227"/>
      <c r="CR126" s="227"/>
      <c r="CS126" s="227"/>
      <c r="CT126" s="227"/>
      <c r="CU126" s="227"/>
    </row>
    <row r="127" customFormat="false" ht="12.75" hidden="false" customHeight="false" outlineLevel="0" collapsed="false">
      <c r="A127" s="257"/>
      <c r="B127" s="257"/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57"/>
      <c r="AZ127" s="257"/>
      <c r="BA127" s="257"/>
      <c r="BB127" s="257"/>
      <c r="BC127" s="257"/>
      <c r="BD127" s="257"/>
      <c r="BE127" s="257"/>
      <c r="BF127" s="257"/>
      <c r="BG127" s="257"/>
      <c r="BH127" s="257"/>
      <c r="BI127" s="257"/>
      <c r="BJ127" s="257"/>
      <c r="BK127" s="257"/>
      <c r="BL127" s="257"/>
      <c r="BM127" s="257"/>
      <c r="BN127" s="257"/>
      <c r="BO127" s="257"/>
      <c r="BP127" s="257"/>
      <c r="BQ127" s="257"/>
      <c r="BR127" s="257"/>
      <c r="BS127" s="257"/>
      <c r="BT127" s="257"/>
      <c r="BU127" s="257"/>
      <c r="BV127" s="257"/>
      <c r="BW127" s="257"/>
      <c r="BX127" s="257"/>
      <c r="BY127" s="257"/>
      <c r="BZ127" s="257"/>
      <c r="CA127" s="257"/>
      <c r="CB127" s="257"/>
      <c r="CC127" s="258" t="s">
        <v>479</v>
      </c>
      <c r="CD127" s="257"/>
      <c r="CE127" s="257"/>
      <c r="CF127" s="257"/>
      <c r="CG127" s="257"/>
      <c r="CH127" s="257"/>
      <c r="CI127" s="257"/>
      <c r="CJ127" s="257"/>
      <c r="CK127" s="257"/>
      <c r="CL127" s="257"/>
      <c r="CM127" s="257"/>
      <c r="CN127" s="259" t="n">
        <v>5</v>
      </c>
      <c r="CO127" s="259"/>
      <c r="CP127" s="259"/>
      <c r="CQ127" s="259"/>
      <c r="CR127" s="259"/>
      <c r="CS127" s="259"/>
      <c r="CT127" s="259"/>
      <c r="CU127" s="259"/>
    </row>
    <row r="128" customFormat="false" ht="13.5" hidden="false" customHeight="false" outlineLevel="0" collapsed="false">
      <c r="A128" s="257"/>
      <c r="B128" s="257"/>
      <c r="C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57"/>
      <c r="AK128" s="257"/>
      <c r="AL128" s="257"/>
      <c r="AM128" s="257"/>
      <c r="AN128" s="257"/>
      <c r="AO128" s="257"/>
      <c r="AP128" s="257"/>
      <c r="AQ128" s="257"/>
      <c r="AR128" s="257"/>
      <c r="AS128" s="257"/>
      <c r="AT128" s="257"/>
      <c r="AU128" s="257"/>
      <c r="AV128" s="257"/>
      <c r="AW128" s="257"/>
      <c r="AX128" s="257"/>
      <c r="AY128" s="257"/>
      <c r="AZ128" s="257"/>
      <c r="BA128" s="257"/>
      <c r="BB128" s="257"/>
      <c r="BC128" s="257"/>
      <c r="BD128" s="257"/>
      <c r="BE128" s="257"/>
      <c r="BF128" s="257"/>
      <c r="BG128" s="257"/>
      <c r="BH128" s="257"/>
      <c r="BI128" s="257"/>
      <c r="BJ128" s="257"/>
      <c r="BK128" s="257"/>
      <c r="BL128" s="257"/>
      <c r="BM128" s="257"/>
      <c r="BN128" s="257"/>
      <c r="BO128" s="257"/>
      <c r="BP128" s="257"/>
      <c r="BQ128" s="257"/>
      <c r="BR128" s="257"/>
      <c r="BS128" s="257"/>
      <c r="BT128" s="257"/>
      <c r="BU128" s="257"/>
      <c r="BV128" s="257"/>
      <c r="BW128" s="257"/>
      <c r="BX128" s="257"/>
      <c r="BY128" s="257"/>
      <c r="BZ128" s="257"/>
      <c r="CA128" s="257"/>
      <c r="CB128" s="257"/>
      <c r="CC128" s="258" t="s">
        <v>480</v>
      </c>
      <c r="CD128" s="257"/>
      <c r="CE128" s="257"/>
      <c r="CF128" s="257"/>
      <c r="CG128" s="257"/>
      <c r="CH128" s="257"/>
      <c r="CI128" s="257"/>
      <c r="CJ128" s="257"/>
      <c r="CK128" s="257"/>
      <c r="CL128" s="257"/>
      <c r="CM128" s="257"/>
      <c r="CN128" s="260" t="n">
        <v>8</v>
      </c>
      <c r="CO128" s="260"/>
      <c r="CP128" s="260"/>
      <c r="CQ128" s="260"/>
      <c r="CR128" s="260"/>
      <c r="CS128" s="260"/>
      <c r="CT128" s="260"/>
      <c r="CU128" s="260"/>
    </row>
  </sheetData>
  <mergeCells count="1059">
    <mergeCell ref="A1:AN1"/>
    <mergeCell ref="BH1:CU1"/>
    <mergeCell ref="A2:AN2"/>
    <mergeCell ref="BH2:CU2"/>
    <mergeCell ref="A3:AN3"/>
    <mergeCell ref="BH3:CU3"/>
    <mergeCell ref="A4:AN4"/>
    <mergeCell ref="BH4:CU4"/>
    <mergeCell ref="A5:AN5"/>
    <mergeCell ref="BH5:CU5"/>
    <mergeCell ref="A6:N6"/>
    <mergeCell ref="Q6:AN6"/>
    <mergeCell ref="BH6:BU6"/>
    <mergeCell ref="BX6:CU6"/>
    <mergeCell ref="A7:N7"/>
    <mergeCell ref="Q7:AN7"/>
    <mergeCell ref="BH7:BU7"/>
    <mergeCell ref="BX7:CU7"/>
    <mergeCell ref="B8:D8"/>
    <mergeCell ref="F8:U8"/>
    <mergeCell ref="X8:Y8"/>
    <mergeCell ref="BI8:BK8"/>
    <mergeCell ref="BM8:CB8"/>
    <mergeCell ref="CE8:CF8"/>
    <mergeCell ref="AF10:AL10"/>
    <mergeCell ref="BV10:BX10"/>
    <mergeCell ref="CJ10:CU10"/>
    <mergeCell ref="BH11:BI11"/>
    <mergeCell ref="BJ11:BM11"/>
    <mergeCell ref="BN11:BO11"/>
    <mergeCell ref="CJ11:CU11"/>
    <mergeCell ref="AN12:AP12"/>
    <mergeCell ref="AR12:BA12"/>
    <mergeCell ref="BD12:BE12"/>
    <mergeCell ref="CJ12:CU12"/>
    <mergeCell ref="CJ13:CU13"/>
    <mergeCell ref="S14:BT14"/>
    <mergeCell ref="CJ14:CU14"/>
    <mergeCell ref="U15:BT15"/>
    <mergeCell ref="CJ15:CU15"/>
    <mergeCell ref="Z16:BT16"/>
    <mergeCell ref="CJ16:CU16"/>
    <mergeCell ref="O17:BT17"/>
    <mergeCell ref="CJ17:CU17"/>
    <mergeCell ref="CJ18:CU18"/>
    <mergeCell ref="A20:CU20"/>
    <mergeCell ref="A21:CU21"/>
    <mergeCell ref="BU22:BV22"/>
    <mergeCell ref="A24:U24"/>
    <mergeCell ref="V24:Z24"/>
    <mergeCell ref="AA24:BK24"/>
    <mergeCell ref="BL24:BU24"/>
    <mergeCell ref="BV24:CU24"/>
    <mergeCell ref="A25:U25"/>
    <mergeCell ref="V25:Z26"/>
    <mergeCell ref="AA25:AI25"/>
    <mergeCell ref="AJ25:AR25"/>
    <mergeCell ref="AS25:BB25"/>
    <mergeCell ref="BC25:BK25"/>
    <mergeCell ref="BL25:BU26"/>
    <mergeCell ref="BV25:CD25"/>
    <mergeCell ref="CE25:CM25"/>
    <mergeCell ref="CN25:CU25"/>
    <mergeCell ref="A26:U26"/>
    <mergeCell ref="AA26:AI26"/>
    <mergeCell ref="AJ26:AR26"/>
    <mergeCell ref="AS26:BB26"/>
    <mergeCell ref="BC26:BK26"/>
    <mergeCell ref="BV26:CD26"/>
    <mergeCell ref="CE26:CM26"/>
    <mergeCell ref="CN26:CU26"/>
    <mergeCell ref="A27:U27"/>
    <mergeCell ref="V27:Z27"/>
    <mergeCell ref="AA27:AI27"/>
    <mergeCell ref="AJ27:AR27"/>
    <mergeCell ref="AS27:BB27"/>
    <mergeCell ref="BC27:BK27"/>
    <mergeCell ref="BL27:BU27"/>
    <mergeCell ref="BV27:CD27"/>
    <mergeCell ref="CE27:CM27"/>
    <mergeCell ref="CN27:CU27"/>
    <mergeCell ref="A28:U28"/>
    <mergeCell ref="V28:Z28"/>
    <mergeCell ref="AA28:AI28"/>
    <mergeCell ref="AJ28:AR28"/>
    <mergeCell ref="AS28:BB28"/>
    <mergeCell ref="BC28:BK28"/>
    <mergeCell ref="BL28:BU28"/>
    <mergeCell ref="BV28:CD28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BL29:BU29"/>
    <mergeCell ref="BV29:CD29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5:BU35"/>
    <mergeCell ref="BV35:CD35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BL37:BU37"/>
    <mergeCell ref="BV37:CD37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8:BU38"/>
    <mergeCell ref="BV38:CD38"/>
    <mergeCell ref="CE38:CM38"/>
    <mergeCell ref="CN38:CU38"/>
    <mergeCell ref="A39:U39"/>
    <mergeCell ref="V39:Z39"/>
    <mergeCell ref="AA39:AI39"/>
    <mergeCell ref="AJ39:AR39"/>
    <mergeCell ref="AS39:BB39"/>
    <mergeCell ref="BC39:BK39"/>
    <mergeCell ref="BL39:BU39"/>
    <mergeCell ref="BV39:CD39"/>
    <mergeCell ref="CE39:CM39"/>
    <mergeCell ref="CN39:CU39"/>
    <mergeCell ref="A40:U40"/>
    <mergeCell ref="V40:Z40"/>
    <mergeCell ref="AA40:AI40"/>
    <mergeCell ref="AJ40:AR40"/>
    <mergeCell ref="AS40:BB40"/>
    <mergeCell ref="BC40:BK40"/>
    <mergeCell ref="BL40:BU40"/>
    <mergeCell ref="BV40:CD40"/>
    <mergeCell ref="CE40:CM40"/>
    <mergeCell ref="CN40:CU40"/>
    <mergeCell ref="A41:U41"/>
    <mergeCell ref="V41:Z41"/>
    <mergeCell ref="AA41:AI41"/>
    <mergeCell ref="AJ41:AR41"/>
    <mergeCell ref="AS41:BB41"/>
    <mergeCell ref="BC41:BK41"/>
    <mergeCell ref="BL41:BU41"/>
    <mergeCell ref="BV41:CD41"/>
    <mergeCell ref="CE41:CM41"/>
    <mergeCell ref="CN41:CU41"/>
    <mergeCell ref="A42:U42"/>
    <mergeCell ref="V42:Z42"/>
    <mergeCell ref="AA42:AI42"/>
    <mergeCell ref="AJ42:AR42"/>
    <mergeCell ref="AS42:BB42"/>
    <mergeCell ref="BC42:BK42"/>
    <mergeCell ref="BL42:BU42"/>
    <mergeCell ref="BV42:CD42"/>
    <mergeCell ref="CE42:CM42"/>
    <mergeCell ref="CN42:CU42"/>
    <mergeCell ref="A43:U43"/>
    <mergeCell ref="V43:Z43"/>
    <mergeCell ref="AA43:AI43"/>
    <mergeCell ref="AJ43:AR43"/>
    <mergeCell ref="AS43:BB43"/>
    <mergeCell ref="BC43:BK43"/>
    <mergeCell ref="BL43:BU43"/>
    <mergeCell ref="BV43:CD43"/>
    <mergeCell ref="CE43:CM43"/>
    <mergeCell ref="CN43:CU43"/>
    <mergeCell ref="A44:U44"/>
    <mergeCell ref="V44:Z44"/>
    <mergeCell ref="AA44:AI44"/>
    <mergeCell ref="AJ44:AR44"/>
    <mergeCell ref="AS44:BB44"/>
    <mergeCell ref="BC44:BK44"/>
    <mergeCell ref="BL44:BU44"/>
    <mergeCell ref="BV44:CD44"/>
    <mergeCell ref="CE44:CM44"/>
    <mergeCell ref="CN44:CU44"/>
    <mergeCell ref="A45:U45"/>
    <mergeCell ref="V45:Z45"/>
    <mergeCell ref="AA45:AI45"/>
    <mergeCell ref="AJ45:AR45"/>
    <mergeCell ref="AS45:BB45"/>
    <mergeCell ref="BC45:BK45"/>
    <mergeCell ref="BL45:BU45"/>
    <mergeCell ref="BV45:CD45"/>
    <mergeCell ref="CE45:CM45"/>
    <mergeCell ref="CN45:CU45"/>
    <mergeCell ref="A46:U46"/>
    <mergeCell ref="V46:Z46"/>
    <mergeCell ref="AA46:AI46"/>
    <mergeCell ref="AJ46:AR46"/>
    <mergeCell ref="AS46:BB46"/>
    <mergeCell ref="BC46:BK46"/>
    <mergeCell ref="BL46:BU46"/>
    <mergeCell ref="BV46:CD46"/>
    <mergeCell ref="CE46:CM46"/>
    <mergeCell ref="CN46:CU46"/>
    <mergeCell ref="A47:U47"/>
    <mergeCell ref="V47:Z47"/>
    <mergeCell ref="AA47:AI47"/>
    <mergeCell ref="AJ47:AR47"/>
    <mergeCell ref="AS47:BB47"/>
    <mergeCell ref="BC47:BK47"/>
    <mergeCell ref="BL47:BU47"/>
    <mergeCell ref="BV47:CD47"/>
    <mergeCell ref="CE47:CM47"/>
    <mergeCell ref="CN47:CU47"/>
    <mergeCell ref="A48:U48"/>
    <mergeCell ref="V48:Z48"/>
    <mergeCell ref="AA48:AI48"/>
    <mergeCell ref="AJ48:AR48"/>
    <mergeCell ref="AS48:BB48"/>
    <mergeCell ref="BC48:BK48"/>
    <mergeCell ref="BL48:BU48"/>
    <mergeCell ref="BV48:CD48"/>
    <mergeCell ref="CE48:CM48"/>
    <mergeCell ref="CN48:CU48"/>
    <mergeCell ref="A49:U49"/>
    <mergeCell ref="V49:Z49"/>
    <mergeCell ref="AA49:AI49"/>
    <mergeCell ref="AJ49:AR49"/>
    <mergeCell ref="AS49:BB49"/>
    <mergeCell ref="BC49:BK49"/>
    <mergeCell ref="BL49:BU49"/>
    <mergeCell ref="BV49:CD49"/>
    <mergeCell ref="CE49:CM49"/>
    <mergeCell ref="CN49:CU49"/>
    <mergeCell ref="A50:U50"/>
    <mergeCell ref="V50:Z50"/>
    <mergeCell ref="AA50:AI50"/>
    <mergeCell ref="AJ50:AR50"/>
    <mergeCell ref="AS50:BB50"/>
    <mergeCell ref="BC50:BK50"/>
    <mergeCell ref="BL50:BU50"/>
    <mergeCell ref="BV50:CD50"/>
    <mergeCell ref="CE50:CM50"/>
    <mergeCell ref="CN50:CU50"/>
    <mergeCell ref="A51:U51"/>
    <mergeCell ref="V51:Z51"/>
    <mergeCell ref="AA51:AI51"/>
    <mergeCell ref="AJ51:AR51"/>
    <mergeCell ref="AS51:BB51"/>
    <mergeCell ref="BC51:BK51"/>
    <mergeCell ref="BL51:BU51"/>
    <mergeCell ref="BV51:CD51"/>
    <mergeCell ref="CE51:CM51"/>
    <mergeCell ref="CN51:CU51"/>
    <mergeCell ref="A52:U52"/>
    <mergeCell ref="V52:Z52"/>
    <mergeCell ref="AA52:AI52"/>
    <mergeCell ref="AJ52:AR52"/>
    <mergeCell ref="AS52:BB52"/>
    <mergeCell ref="BC52:BK52"/>
    <mergeCell ref="BL52:BU52"/>
    <mergeCell ref="BV52:CD52"/>
    <mergeCell ref="CE52:CM52"/>
    <mergeCell ref="CN52:CU52"/>
    <mergeCell ref="A53:U53"/>
    <mergeCell ref="V53:Z53"/>
    <mergeCell ref="AA53:AI53"/>
    <mergeCell ref="AJ53:AR53"/>
    <mergeCell ref="AS53:BB53"/>
    <mergeCell ref="BC53:BK53"/>
    <mergeCell ref="BL53:BU53"/>
    <mergeCell ref="BV53:CD53"/>
    <mergeCell ref="CE53:CM53"/>
    <mergeCell ref="CN53:CU53"/>
    <mergeCell ref="A54:U54"/>
    <mergeCell ref="V54:Z54"/>
    <mergeCell ref="AA54:AI54"/>
    <mergeCell ref="AJ54:AR54"/>
    <mergeCell ref="AS54:BB54"/>
    <mergeCell ref="BC54:BK54"/>
    <mergeCell ref="BL54:BU54"/>
    <mergeCell ref="BV54:CD54"/>
    <mergeCell ref="CE54:CM54"/>
    <mergeCell ref="CN54:CU54"/>
    <mergeCell ref="A55:Z55"/>
    <mergeCell ref="AA55:AI55"/>
    <mergeCell ref="AJ55:AR55"/>
    <mergeCell ref="AS55:BB55"/>
    <mergeCell ref="BC55:BK55"/>
    <mergeCell ref="BL55:BU55"/>
    <mergeCell ref="BV55:CD55"/>
    <mergeCell ref="CE55:CM55"/>
    <mergeCell ref="CN55:CU55"/>
    <mergeCell ref="A56:U56"/>
    <mergeCell ref="V56:Z56"/>
    <mergeCell ref="AA56:AI56"/>
    <mergeCell ref="AJ56:AR56"/>
    <mergeCell ref="AS56:BB56"/>
    <mergeCell ref="BC56:BK56"/>
    <mergeCell ref="BL56:BU56"/>
    <mergeCell ref="BV56:CD56"/>
    <mergeCell ref="CE56:CM56"/>
    <mergeCell ref="CN56:CU56"/>
    <mergeCell ref="A57:U57"/>
    <mergeCell ref="V57:Z57"/>
    <mergeCell ref="AA57:AI57"/>
    <mergeCell ref="AJ57:AR57"/>
    <mergeCell ref="AS57:BB57"/>
    <mergeCell ref="BC57:BK57"/>
    <mergeCell ref="BL57:BU57"/>
    <mergeCell ref="BV57:CD57"/>
    <mergeCell ref="CE57:CM57"/>
    <mergeCell ref="CN57:CU57"/>
    <mergeCell ref="A58:U58"/>
    <mergeCell ref="V58:Z58"/>
    <mergeCell ref="AA58:AI58"/>
    <mergeCell ref="AJ58:AR58"/>
    <mergeCell ref="AS58:BB58"/>
    <mergeCell ref="BC58:BK58"/>
    <mergeCell ref="BL58:BU58"/>
    <mergeCell ref="BV58:CD58"/>
    <mergeCell ref="CE58:CM58"/>
    <mergeCell ref="CN58:CU58"/>
    <mergeCell ref="A59:U59"/>
    <mergeCell ref="V59:Z59"/>
    <mergeCell ref="AA59:AI59"/>
    <mergeCell ref="AJ59:AR59"/>
    <mergeCell ref="AS59:BB59"/>
    <mergeCell ref="BC59:BK59"/>
    <mergeCell ref="BL59:BU59"/>
    <mergeCell ref="BV59:CD59"/>
    <mergeCell ref="CE59:CM59"/>
    <mergeCell ref="CN59:CU59"/>
    <mergeCell ref="A60:U60"/>
    <mergeCell ref="V60:Z60"/>
    <mergeCell ref="AA60:AI60"/>
    <mergeCell ref="AJ60:AR60"/>
    <mergeCell ref="AS60:BB60"/>
    <mergeCell ref="BC60:BK60"/>
    <mergeCell ref="BL60:BU60"/>
    <mergeCell ref="BV60:CD60"/>
    <mergeCell ref="CE60:CM60"/>
    <mergeCell ref="CN60:CU60"/>
    <mergeCell ref="A61:Z61"/>
    <mergeCell ref="AA61:AI61"/>
    <mergeCell ref="AJ61:AR61"/>
    <mergeCell ref="AS61:BB61"/>
    <mergeCell ref="BC61:BK61"/>
    <mergeCell ref="BL61:BU61"/>
    <mergeCell ref="BV61:CD61"/>
    <mergeCell ref="CE61:CM61"/>
    <mergeCell ref="CN61:CU61"/>
    <mergeCell ref="A62:U62"/>
    <mergeCell ref="V62:Z62"/>
    <mergeCell ref="AA62:AI62"/>
    <mergeCell ref="AJ62:AR62"/>
    <mergeCell ref="AS62:BB62"/>
    <mergeCell ref="BC62:BK62"/>
    <mergeCell ref="BL62:BU62"/>
    <mergeCell ref="BV62:CD62"/>
    <mergeCell ref="CE62:CM62"/>
    <mergeCell ref="CN62:CU62"/>
    <mergeCell ref="A63:U63"/>
    <mergeCell ref="V63:Z63"/>
    <mergeCell ref="AA63:AI63"/>
    <mergeCell ref="AJ63:AR63"/>
    <mergeCell ref="AS63:BB63"/>
    <mergeCell ref="BC63:BK63"/>
    <mergeCell ref="BL63:BU63"/>
    <mergeCell ref="BV63:CD63"/>
    <mergeCell ref="CE63:CM63"/>
    <mergeCell ref="CN63:CU63"/>
    <mergeCell ref="A64:U64"/>
    <mergeCell ref="V64:Z64"/>
    <mergeCell ref="AA64:AI64"/>
    <mergeCell ref="AJ64:AR64"/>
    <mergeCell ref="AS64:BB64"/>
    <mergeCell ref="BC64:BK64"/>
    <mergeCell ref="BL64:BU64"/>
    <mergeCell ref="BV64:CD64"/>
    <mergeCell ref="CE64:CM64"/>
    <mergeCell ref="CN64:CU64"/>
    <mergeCell ref="A65:U65"/>
    <mergeCell ref="V65:Z65"/>
    <mergeCell ref="AA65:AI65"/>
    <mergeCell ref="AJ65:AR65"/>
    <mergeCell ref="AS65:BB65"/>
    <mergeCell ref="BC65:BK65"/>
    <mergeCell ref="BL65:BU65"/>
    <mergeCell ref="BV65:CD65"/>
    <mergeCell ref="CE65:CM65"/>
    <mergeCell ref="CN65:CU65"/>
    <mergeCell ref="A66:U66"/>
    <mergeCell ref="V66:Z66"/>
    <mergeCell ref="AA66:AI66"/>
    <mergeCell ref="AJ66:AR66"/>
    <mergeCell ref="AS66:BB66"/>
    <mergeCell ref="BC66:BK66"/>
    <mergeCell ref="BL66:BU66"/>
    <mergeCell ref="BV66:CD66"/>
    <mergeCell ref="CE66:CM66"/>
    <mergeCell ref="CN66:CU66"/>
    <mergeCell ref="A67:U67"/>
    <mergeCell ref="V67:Z67"/>
    <mergeCell ref="AA67:AI67"/>
    <mergeCell ref="AJ67:AR67"/>
    <mergeCell ref="AS67:BB67"/>
    <mergeCell ref="BC67:BK67"/>
    <mergeCell ref="BL67:BU67"/>
    <mergeCell ref="BV67:CD67"/>
    <mergeCell ref="CE67:CM67"/>
    <mergeCell ref="CN67:CU67"/>
    <mergeCell ref="A68:U68"/>
    <mergeCell ref="V68:Z68"/>
    <mergeCell ref="AA68:AI68"/>
    <mergeCell ref="AJ68:AR68"/>
    <mergeCell ref="AS68:BB68"/>
    <mergeCell ref="BC68:BK68"/>
    <mergeCell ref="BL68:BU68"/>
    <mergeCell ref="BV68:CD68"/>
    <mergeCell ref="CE68:CM68"/>
    <mergeCell ref="CN68:CU68"/>
    <mergeCell ref="A69:U69"/>
    <mergeCell ref="V69:Z69"/>
    <mergeCell ref="AA69:AI69"/>
    <mergeCell ref="AJ69:AR69"/>
    <mergeCell ref="AS69:BB69"/>
    <mergeCell ref="BC69:BK69"/>
    <mergeCell ref="BL69:BU69"/>
    <mergeCell ref="BV69:CD69"/>
    <mergeCell ref="CE69:CM69"/>
    <mergeCell ref="CN69:CU69"/>
    <mergeCell ref="A70:U70"/>
    <mergeCell ref="V70:Z70"/>
    <mergeCell ref="AA70:AI70"/>
    <mergeCell ref="AJ70:AR70"/>
    <mergeCell ref="AS70:BB70"/>
    <mergeCell ref="BC70:BK70"/>
    <mergeCell ref="BL70:BU70"/>
    <mergeCell ref="BV70:CD70"/>
    <mergeCell ref="CE70:CM70"/>
    <mergeCell ref="CN70:CU70"/>
    <mergeCell ref="A71:U71"/>
    <mergeCell ref="V71:Z71"/>
    <mergeCell ref="AA71:AI71"/>
    <mergeCell ref="AJ71:AR71"/>
    <mergeCell ref="AS71:BB71"/>
    <mergeCell ref="BC71:BK71"/>
    <mergeCell ref="BL71:BU71"/>
    <mergeCell ref="BV71:CD71"/>
    <mergeCell ref="CE71:CM71"/>
    <mergeCell ref="CN71:CU71"/>
    <mergeCell ref="A72:U72"/>
    <mergeCell ref="V72:Z72"/>
    <mergeCell ref="AA72:AI72"/>
    <mergeCell ref="AJ72:AR72"/>
    <mergeCell ref="AS72:BB72"/>
    <mergeCell ref="BC72:BK72"/>
    <mergeCell ref="BL72:BU72"/>
    <mergeCell ref="BV72:CD72"/>
    <mergeCell ref="CE72:CM72"/>
    <mergeCell ref="CN72:CU72"/>
    <mergeCell ref="A73:U73"/>
    <mergeCell ref="V73:Z73"/>
    <mergeCell ref="AA73:AI73"/>
    <mergeCell ref="AJ73:AR73"/>
    <mergeCell ref="AS73:BB73"/>
    <mergeCell ref="BC73:BK73"/>
    <mergeCell ref="BL73:BU73"/>
    <mergeCell ref="BV73:CD73"/>
    <mergeCell ref="CE73:CM73"/>
    <mergeCell ref="CN73:CU73"/>
    <mergeCell ref="A74:U74"/>
    <mergeCell ref="V74:Z74"/>
    <mergeCell ref="AA74:AI74"/>
    <mergeCell ref="AJ74:AR74"/>
    <mergeCell ref="AS74:BB74"/>
    <mergeCell ref="BC74:BK74"/>
    <mergeCell ref="BL74:BU74"/>
    <mergeCell ref="BV74:CD74"/>
    <mergeCell ref="CE74:CM74"/>
    <mergeCell ref="CN74:CU74"/>
    <mergeCell ref="A75:U75"/>
    <mergeCell ref="V75:Z75"/>
    <mergeCell ref="AA75:AI75"/>
    <mergeCell ref="AJ75:AR75"/>
    <mergeCell ref="AS75:BB75"/>
    <mergeCell ref="BC75:BK75"/>
    <mergeCell ref="BL75:BU75"/>
    <mergeCell ref="BV75:CD75"/>
    <mergeCell ref="CE75:CM75"/>
    <mergeCell ref="CN75:CU75"/>
    <mergeCell ref="A76:U76"/>
    <mergeCell ref="V76:Z76"/>
    <mergeCell ref="AA76:AI76"/>
    <mergeCell ref="AJ76:AR76"/>
    <mergeCell ref="AS76:BB76"/>
    <mergeCell ref="BC76:BK76"/>
    <mergeCell ref="BL76:BU76"/>
    <mergeCell ref="BV76:CD76"/>
    <mergeCell ref="CE76:CM76"/>
    <mergeCell ref="CN76:CU76"/>
    <mergeCell ref="A77:U77"/>
    <mergeCell ref="V77:Z77"/>
    <mergeCell ref="AA77:AI77"/>
    <mergeCell ref="AJ77:AR77"/>
    <mergeCell ref="AS77:BB77"/>
    <mergeCell ref="BC77:BK77"/>
    <mergeCell ref="BL77:BU77"/>
    <mergeCell ref="BV77:CD77"/>
    <mergeCell ref="CE77:CM77"/>
    <mergeCell ref="CN77:CU77"/>
    <mergeCell ref="A78:U78"/>
    <mergeCell ref="V78:Z78"/>
    <mergeCell ref="AA78:AI78"/>
    <mergeCell ref="AJ78:AR78"/>
    <mergeCell ref="AS78:BB78"/>
    <mergeCell ref="BC78:BK78"/>
    <mergeCell ref="BL78:BU78"/>
    <mergeCell ref="BV78:CD78"/>
    <mergeCell ref="CE78:CM78"/>
    <mergeCell ref="CN78:CU78"/>
    <mergeCell ref="A79:U79"/>
    <mergeCell ref="V79:Z79"/>
    <mergeCell ref="AA79:AI79"/>
    <mergeCell ref="AJ79:AR79"/>
    <mergeCell ref="AS79:BB79"/>
    <mergeCell ref="BC79:BK79"/>
    <mergeCell ref="BL79:BU79"/>
    <mergeCell ref="BV79:CD79"/>
    <mergeCell ref="CE79:CM79"/>
    <mergeCell ref="CN79:CU79"/>
    <mergeCell ref="A80:U80"/>
    <mergeCell ref="V80:Z80"/>
    <mergeCell ref="AA80:AI80"/>
    <mergeCell ref="AJ80:AR80"/>
    <mergeCell ref="AS80:BB80"/>
    <mergeCell ref="BC80:BK80"/>
    <mergeCell ref="BL80:BU80"/>
    <mergeCell ref="BV80:CD80"/>
    <mergeCell ref="CE80:CM80"/>
    <mergeCell ref="CN80:CU80"/>
    <mergeCell ref="A81:U81"/>
    <mergeCell ref="V81:Z81"/>
    <mergeCell ref="AA81:AI81"/>
    <mergeCell ref="AJ81:AR81"/>
    <mergeCell ref="AS81:BB81"/>
    <mergeCell ref="BC81:BK81"/>
    <mergeCell ref="BL81:BU81"/>
    <mergeCell ref="BV81:CD81"/>
    <mergeCell ref="CE81:CM81"/>
    <mergeCell ref="CN81:CU81"/>
    <mergeCell ref="A82:Z82"/>
    <mergeCell ref="AA82:AI82"/>
    <mergeCell ref="AJ82:AR82"/>
    <mergeCell ref="AS82:BB82"/>
    <mergeCell ref="BC82:BK82"/>
    <mergeCell ref="BL82:BU82"/>
    <mergeCell ref="BV82:CD82"/>
    <mergeCell ref="CE82:CM82"/>
    <mergeCell ref="CN82:CU82"/>
    <mergeCell ref="A83:U83"/>
    <mergeCell ref="V83:Z83"/>
    <mergeCell ref="AA83:AI83"/>
    <mergeCell ref="AJ83:AR83"/>
    <mergeCell ref="AS83:BB83"/>
    <mergeCell ref="BC83:BK83"/>
    <mergeCell ref="BL83:BU83"/>
    <mergeCell ref="BV83:CD83"/>
    <mergeCell ref="CE83:CM83"/>
    <mergeCell ref="CN83:CU83"/>
    <mergeCell ref="A84:U84"/>
    <mergeCell ref="V84:Z84"/>
    <mergeCell ref="AA84:AI84"/>
    <mergeCell ref="AJ84:AR84"/>
    <mergeCell ref="AS84:BB84"/>
    <mergeCell ref="BC84:BK84"/>
    <mergeCell ref="BL84:BU84"/>
    <mergeCell ref="BV84:CD84"/>
    <mergeCell ref="CE84:CM84"/>
    <mergeCell ref="CN84:CU84"/>
    <mergeCell ref="A85:Z85"/>
    <mergeCell ref="AA85:AI85"/>
    <mergeCell ref="AJ85:AR85"/>
    <mergeCell ref="AS85:BB85"/>
    <mergeCell ref="BC85:BK85"/>
    <mergeCell ref="BL85:BU85"/>
    <mergeCell ref="BV85:CD85"/>
    <mergeCell ref="CE85:CM85"/>
    <mergeCell ref="CN85:CU85"/>
    <mergeCell ref="A86:U86"/>
    <mergeCell ref="V86:Z86"/>
    <mergeCell ref="AA86:AI86"/>
    <mergeCell ref="AJ86:AR86"/>
    <mergeCell ref="AS86:BB86"/>
    <mergeCell ref="BC86:BK86"/>
    <mergeCell ref="BL86:BU86"/>
    <mergeCell ref="BV86:CD86"/>
    <mergeCell ref="CE86:CM86"/>
    <mergeCell ref="CN86:CU86"/>
    <mergeCell ref="A87:U87"/>
    <mergeCell ref="V87:Z87"/>
    <mergeCell ref="AA87:AI87"/>
    <mergeCell ref="AJ87:AR87"/>
    <mergeCell ref="AS87:BB87"/>
    <mergeCell ref="BC87:BK87"/>
    <mergeCell ref="BL87:BU87"/>
    <mergeCell ref="BV87:CD87"/>
    <mergeCell ref="CE87:CM87"/>
    <mergeCell ref="CN87:CU87"/>
    <mergeCell ref="A88:U88"/>
    <mergeCell ref="V88:Z88"/>
    <mergeCell ref="AA88:AI88"/>
    <mergeCell ref="AJ88:AR88"/>
    <mergeCell ref="AS88:BB88"/>
    <mergeCell ref="BC88:BK88"/>
    <mergeCell ref="BL88:BU88"/>
    <mergeCell ref="BV88:CD88"/>
    <mergeCell ref="CE88:CM88"/>
    <mergeCell ref="CN88:CU88"/>
    <mergeCell ref="A89:U89"/>
    <mergeCell ref="V89:Z89"/>
    <mergeCell ref="AA89:AI89"/>
    <mergeCell ref="AJ89:AR89"/>
    <mergeCell ref="AS89:BB89"/>
    <mergeCell ref="BC89:BK89"/>
    <mergeCell ref="BL89:BU89"/>
    <mergeCell ref="BV89:CD89"/>
    <mergeCell ref="CE89:CM89"/>
    <mergeCell ref="CN89:CU89"/>
    <mergeCell ref="A90:U90"/>
    <mergeCell ref="V90:Z90"/>
    <mergeCell ref="AA90:AI90"/>
    <mergeCell ref="AJ90:AR90"/>
    <mergeCell ref="AS90:BB90"/>
    <mergeCell ref="BC90:BK90"/>
    <mergeCell ref="BL90:BU90"/>
    <mergeCell ref="BV90:CD90"/>
    <mergeCell ref="CE90:CM90"/>
    <mergeCell ref="CN90:CU90"/>
    <mergeCell ref="A91:U91"/>
    <mergeCell ref="V91:Z91"/>
    <mergeCell ref="AA91:AI91"/>
    <mergeCell ref="AJ91:AR91"/>
    <mergeCell ref="AS91:BB91"/>
    <mergeCell ref="BC91:BK91"/>
    <mergeCell ref="BL91:BU91"/>
    <mergeCell ref="BV91:CD91"/>
    <mergeCell ref="CE91:CM91"/>
    <mergeCell ref="CN91:CU91"/>
    <mergeCell ref="A92:U92"/>
    <mergeCell ref="V92:Z92"/>
    <mergeCell ref="AA92:AI92"/>
    <mergeCell ref="AJ92:AR92"/>
    <mergeCell ref="AS92:BB92"/>
    <mergeCell ref="BC92:BK92"/>
    <mergeCell ref="BL92:BU92"/>
    <mergeCell ref="BV92:CD92"/>
    <mergeCell ref="CE92:CM92"/>
    <mergeCell ref="CN92:CU92"/>
    <mergeCell ref="A93:U93"/>
    <mergeCell ref="V93:Z93"/>
    <mergeCell ref="AA93:AI93"/>
    <mergeCell ref="AJ93:AR93"/>
    <mergeCell ref="AS93:BB93"/>
    <mergeCell ref="BC93:BK93"/>
    <mergeCell ref="BL93:BU93"/>
    <mergeCell ref="BV93:CD93"/>
    <mergeCell ref="CE93:CM93"/>
    <mergeCell ref="CN93:CU93"/>
    <mergeCell ref="A94:U94"/>
    <mergeCell ref="V94:Z94"/>
    <mergeCell ref="AA94:AI94"/>
    <mergeCell ref="AJ94:AR94"/>
    <mergeCell ref="AS94:BB94"/>
    <mergeCell ref="BC94:BK94"/>
    <mergeCell ref="BL94:BU94"/>
    <mergeCell ref="BV94:CD94"/>
    <mergeCell ref="CE94:CM94"/>
    <mergeCell ref="CN94:CU94"/>
    <mergeCell ref="A95:U95"/>
    <mergeCell ref="V95:Z95"/>
    <mergeCell ref="AA95:AI95"/>
    <mergeCell ref="AJ95:AR95"/>
    <mergeCell ref="AS95:BB95"/>
    <mergeCell ref="BC95:BK95"/>
    <mergeCell ref="BL95:BU95"/>
    <mergeCell ref="BV95:CD95"/>
    <mergeCell ref="CE95:CM95"/>
    <mergeCell ref="CN95:CU95"/>
    <mergeCell ref="A96:U96"/>
    <mergeCell ref="V96:Z96"/>
    <mergeCell ref="AA96:AI96"/>
    <mergeCell ref="AJ96:AR96"/>
    <mergeCell ref="AS96:BB96"/>
    <mergeCell ref="BC96:BK96"/>
    <mergeCell ref="BL96:BU96"/>
    <mergeCell ref="BV96:CD96"/>
    <mergeCell ref="CE96:CM96"/>
    <mergeCell ref="CN96:CU96"/>
    <mergeCell ref="A97:U97"/>
    <mergeCell ref="V97:Z97"/>
    <mergeCell ref="AA97:AI97"/>
    <mergeCell ref="AJ97:AR97"/>
    <mergeCell ref="AS97:BB97"/>
    <mergeCell ref="BC97:BK97"/>
    <mergeCell ref="BL97:BU97"/>
    <mergeCell ref="BV97:CD97"/>
    <mergeCell ref="CE97:CM97"/>
    <mergeCell ref="CN97:CU97"/>
    <mergeCell ref="A98:U98"/>
    <mergeCell ref="V98:Z98"/>
    <mergeCell ref="AA98:AI98"/>
    <mergeCell ref="AJ98:AR98"/>
    <mergeCell ref="AS98:BB98"/>
    <mergeCell ref="BC98:BK98"/>
    <mergeCell ref="BL98:BU98"/>
    <mergeCell ref="BV98:CD98"/>
    <mergeCell ref="CE98:CM98"/>
    <mergeCell ref="CN98:CU98"/>
    <mergeCell ref="A99:U99"/>
    <mergeCell ref="V99:Z99"/>
    <mergeCell ref="AA99:AI99"/>
    <mergeCell ref="AJ99:AR99"/>
    <mergeCell ref="AS99:BB99"/>
    <mergeCell ref="BC99:BK99"/>
    <mergeCell ref="BL99:BU99"/>
    <mergeCell ref="BV99:CD99"/>
    <mergeCell ref="CE99:CM99"/>
    <mergeCell ref="CN99:CU99"/>
    <mergeCell ref="A100:U100"/>
    <mergeCell ref="V100:Z100"/>
    <mergeCell ref="AA100:AI100"/>
    <mergeCell ref="AJ100:AR100"/>
    <mergeCell ref="AS100:BB100"/>
    <mergeCell ref="BC100:BK100"/>
    <mergeCell ref="BL100:BU100"/>
    <mergeCell ref="BV100:CD100"/>
    <mergeCell ref="CE100:CM100"/>
    <mergeCell ref="CN100:CU100"/>
    <mergeCell ref="A101:U101"/>
    <mergeCell ref="V101:Z101"/>
    <mergeCell ref="AA101:AI101"/>
    <mergeCell ref="AJ101:AR101"/>
    <mergeCell ref="AS101:BB101"/>
    <mergeCell ref="BC101:BK101"/>
    <mergeCell ref="BL101:BU101"/>
    <mergeCell ref="BV101:CD101"/>
    <mergeCell ref="CE101:CM101"/>
    <mergeCell ref="CN101:CU101"/>
    <mergeCell ref="A102:U102"/>
    <mergeCell ref="V102:Z102"/>
    <mergeCell ref="AA102:AI102"/>
    <mergeCell ref="AJ102:AR102"/>
    <mergeCell ref="AS102:BB102"/>
    <mergeCell ref="BC102:BK102"/>
    <mergeCell ref="BL102:BU102"/>
    <mergeCell ref="BV102:CD102"/>
    <mergeCell ref="CE102:CM102"/>
    <mergeCell ref="CN102:CU102"/>
    <mergeCell ref="A103:U103"/>
    <mergeCell ref="V103:Z103"/>
    <mergeCell ref="AA103:AI103"/>
    <mergeCell ref="AJ103:AR103"/>
    <mergeCell ref="AS103:BB103"/>
    <mergeCell ref="BC103:BK103"/>
    <mergeCell ref="BL103:BU103"/>
    <mergeCell ref="BV103:CD103"/>
    <mergeCell ref="CE103:CM103"/>
    <mergeCell ref="CN103:CU103"/>
    <mergeCell ref="A104:U104"/>
    <mergeCell ref="V104:Z104"/>
    <mergeCell ref="AA104:AI104"/>
    <mergeCell ref="AJ104:AR104"/>
    <mergeCell ref="AS104:BB104"/>
    <mergeCell ref="BC104:BK104"/>
    <mergeCell ref="BL104:BU104"/>
    <mergeCell ref="BV104:CD104"/>
    <mergeCell ref="CE104:CM104"/>
    <mergeCell ref="CN104:CU104"/>
    <mergeCell ref="A105:U105"/>
    <mergeCell ref="V105:Z105"/>
    <mergeCell ref="AA105:AI105"/>
    <mergeCell ref="AJ105:AR105"/>
    <mergeCell ref="AS105:BB105"/>
    <mergeCell ref="BC105:BK105"/>
    <mergeCell ref="BL105:BU105"/>
    <mergeCell ref="BV105:CD105"/>
    <mergeCell ref="CE105:CM105"/>
    <mergeCell ref="CN105:CU105"/>
    <mergeCell ref="A106:U106"/>
    <mergeCell ref="V106:Z106"/>
    <mergeCell ref="AA106:AI106"/>
    <mergeCell ref="AJ106:AR106"/>
    <mergeCell ref="AS106:BB106"/>
    <mergeCell ref="BC106:BK106"/>
    <mergeCell ref="BL106:BU106"/>
    <mergeCell ref="BV106:CD106"/>
    <mergeCell ref="CE106:CM106"/>
    <mergeCell ref="CN106:CU106"/>
    <mergeCell ref="A107:U107"/>
    <mergeCell ref="V107:Z107"/>
    <mergeCell ref="AA107:AI107"/>
    <mergeCell ref="AJ107:AR107"/>
    <mergeCell ref="AS107:BB107"/>
    <mergeCell ref="BC107:BK107"/>
    <mergeCell ref="BL107:BU107"/>
    <mergeCell ref="BV107:CD107"/>
    <mergeCell ref="CE107:CM107"/>
    <mergeCell ref="CN107:CU107"/>
    <mergeCell ref="A108:U108"/>
    <mergeCell ref="V108:Z108"/>
    <mergeCell ref="AA108:AI108"/>
    <mergeCell ref="AJ108:AR108"/>
    <mergeCell ref="AS108:BB108"/>
    <mergeCell ref="BC108:BK108"/>
    <mergeCell ref="BL108:BU108"/>
    <mergeCell ref="BV108:CD108"/>
    <mergeCell ref="CE108:CM108"/>
    <mergeCell ref="CN108:CU108"/>
    <mergeCell ref="A109:U109"/>
    <mergeCell ref="V109:Z109"/>
    <mergeCell ref="AA109:AI109"/>
    <mergeCell ref="AJ109:AR109"/>
    <mergeCell ref="AS109:BB109"/>
    <mergeCell ref="BC109:BK109"/>
    <mergeCell ref="BL109:BU109"/>
    <mergeCell ref="BV109:CD109"/>
    <mergeCell ref="CE109:CM109"/>
    <mergeCell ref="CN109:CU109"/>
    <mergeCell ref="A110:U110"/>
    <mergeCell ref="V110:Z110"/>
    <mergeCell ref="AA110:AI110"/>
    <mergeCell ref="AJ110:AR110"/>
    <mergeCell ref="AS110:BB110"/>
    <mergeCell ref="BC110:BK110"/>
    <mergeCell ref="BL110:BU110"/>
    <mergeCell ref="BV110:CD110"/>
    <mergeCell ref="CE110:CM110"/>
    <mergeCell ref="CN110:CU110"/>
    <mergeCell ref="A111:U111"/>
    <mergeCell ref="V111:Z111"/>
    <mergeCell ref="AA111:AI111"/>
    <mergeCell ref="AJ111:AR111"/>
    <mergeCell ref="AS111:BB111"/>
    <mergeCell ref="BC111:BK111"/>
    <mergeCell ref="BL111:BU111"/>
    <mergeCell ref="BV111:CD111"/>
    <mergeCell ref="CE111:CM111"/>
    <mergeCell ref="CN111:CU111"/>
    <mergeCell ref="A112:U112"/>
    <mergeCell ref="V112:Z112"/>
    <mergeCell ref="AA112:AI112"/>
    <mergeCell ref="AJ112:AR112"/>
    <mergeCell ref="AS112:BB112"/>
    <mergeCell ref="BC112:BK112"/>
    <mergeCell ref="BL112:BU112"/>
    <mergeCell ref="BV112:CD112"/>
    <mergeCell ref="CE112:CM112"/>
    <mergeCell ref="CN112:CU112"/>
    <mergeCell ref="A113:Z113"/>
    <mergeCell ref="AA113:AI113"/>
    <mergeCell ref="AJ113:AR113"/>
    <mergeCell ref="AS113:BB113"/>
    <mergeCell ref="BC113:BK113"/>
    <mergeCell ref="BL113:BU113"/>
    <mergeCell ref="BV113:CD113"/>
    <mergeCell ref="CE113:CM113"/>
    <mergeCell ref="CN113:CU113"/>
    <mergeCell ref="A114:U114"/>
    <mergeCell ref="V114:Z114"/>
    <mergeCell ref="AA114:AI114"/>
    <mergeCell ref="AJ114:AR114"/>
    <mergeCell ref="AS114:BB114"/>
    <mergeCell ref="BC114:BK114"/>
    <mergeCell ref="BL114:BU114"/>
    <mergeCell ref="BV114:CD114"/>
    <mergeCell ref="CE114:CM114"/>
    <mergeCell ref="CN114:CU114"/>
    <mergeCell ref="A115:U115"/>
    <mergeCell ref="V115:Z115"/>
    <mergeCell ref="AA115:AI115"/>
    <mergeCell ref="AJ115:AR115"/>
    <mergeCell ref="AS115:BB115"/>
    <mergeCell ref="BC115:BK115"/>
    <mergeCell ref="BL115:BU115"/>
    <mergeCell ref="BV115:CD115"/>
    <mergeCell ref="CE115:CM115"/>
    <mergeCell ref="CN115:CU115"/>
    <mergeCell ref="A116:U116"/>
    <mergeCell ref="V116:Z116"/>
    <mergeCell ref="AA116:AI116"/>
    <mergeCell ref="AJ116:AR116"/>
    <mergeCell ref="AS116:BB116"/>
    <mergeCell ref="BC116:BK116"/>
    <mergeCell ref="BL116:BU116"/>
    <mergeCell ref="BV116:CD116"/>
    <mergeCell ref="CE116:CM116"/>
    <mergeCell ref="CN116:CU116"/>
    <mergeCell ref="A117:U117"/>
    <mergeCell ref="V117:Z117"/>
    <mergeCell ref="AA117:AI117"/>
    <mergeCell ref="AJ117:AR117"/>
    <mergeCell ref="AS117:BB117"/>
    <mergeCell ref="BC117:BK117"/>
    <mergeCell ref="BL117:BU117"/>
    <mergeCell ref="BV117:CD117"/>
    <mergeCell ref="CE117:CM117"/>
    <mergeCell ref="CN117:CU117"/>
    <mergeCell ref="A118:U118"/>
    <mergeCell ref="V118:Z118"/>
    <mergeCell ref="AA118:AI118"/>
    <mergeCell ref="AJ118:AR118"/>
    <mergeCell ref="AS118:BB118"/>
    <mergeCell ref="BC118:BK118"/>
    <mergeCell ref="BL118:BU118"/>
    <mergeCell ref="BV118:CD118"/>
    <mergeCell ref="CE118:CM118"/>
    <mergeCell ref="CN118:CU118"/>
    <mergeCell ref="A119:U119"/>
    <mergeCell ref="V119:Z119"/>
    <mergeCell ref="AA119:AI119"/>
    <mergeCell ref="AJ119:AR119"/>
    <mergeCell ref="AS119:BB119"/>
    <mergeCell ref="BC119:BK119"/>
    <mergeCell ref="BL119:BU119"/>
    <mergeCell ref="BV119:CD119"/>
    <mergeCell ref="CE119:CM119"/>
    <mergeCell ref="CN119:CU119"/>
    <mergeCell ref="A120:U120"/>
    <mergeCell ref="V120:Z120"/>
    <mergeCell ref="AA120:AI120"/>
    <mergeCell ref="AJ120:AR120"/>
    <mergeCell ref="AS120:BB120"/>
    <mergeCell ref="BC120:BK120"/>
    <mergeCell ref="BL120:BU120"/>
    <mergeCell ref="BV120:CD120"/>
    <mergeCell ref="CE120:CM120"/>
    <mergeCell ref="CN120:CU120"/>
    <mergeCell ref="A121:U121"/>
    <mergeCell ref="V121:Z121"/>
    <mergeCell ref="AA121:AI121"/>
    <mergeCell ref="AJ121:AR121"/>
    <mergeCell ref="AS121:BB121"/>
    <mergeCell ref="BC121:BK121"/>
    <mergeCell ref="BL121:BU121"/>
    <mergeCell ref="BV121:CD121"/>
    <mergeCell ref="CE121:CM121"/>
    <mergeCell ref="CN121:CU121"/>
    <mergeCell ref="A122:Z122"/>
    <mergeCell ref="AA122:AI122"/>
    <mergeCell ref="AJ122:AR122"/>
    <mergeCell ref="AS122:BB122"/>
    <mergeCell ref="BC122:BK122"/>
    <mergeCell ref="BL122:BU122"/>
    <mergeCell ref="BV122:CD122"/>
    <mergeCell ref="CE122:CM122"/>
    <mergeCell ref="CN122:CU122"/>
    <mergeCell ref="A123:U123"/>
    <mergeCell ref="V123:Z123"/>
    <mergeCell ref="AA123:AI123"/>
    <mergeCell ref="AJ123:AR123"/>
    <mergeCell ref="AS123:BB123"/>
    <mergeCell ref="BC123:BK123"/>
    <mergeCell ref="BL123:BU123"/>
    <mergeCell ref="BV123:CD123"/>
    <mergeCell ref="CE123:CM123"/>
    <mergeCell ref="CN123:CU123"/>
    <mergeCell ref="A124:U124"/>
    <mergeCell ref="V124:Z124"/>
    <mergeCell ref="AA124:AI124"/>
    <mergeCell ref="AJ124:AR124"/>
    <mergeCell ref="AS124:BB124"/>
    <mergeCell ref="BC124:BK124"/>
    <mergeCell ref="BL124:BU124"/>
    <mergeCell ref="BV124:CD124"/>
    <mergeCell ref="CE124:CM124"/>
    <mergeCell ref="CN124:CU124"/>
    <mergeCell ref="A125:Z125"/>
    <mergeCell ref="AA125:AI125"/>
    <mergeCell ref="AJ125:AR125"/>
    <mergeCell ref="AS125:BB125"/>
    <mergeCell ref="BC125:BK125"/>
    <mergeCell ref="BL125:BU125"/>
    <mergeCell ref="BV125:CD125"/>
    <mergeCell ref="CE125:CM125"/>
    <mergeCell ref="CN125:CU125"/>
    <mergeCell ref="BV126:CD126"/>
    <mergeCell ref="CE126:CM126"/>
    <mergeCell ref="CN126:CU126"/>
    <mergeCell ref="CN127:CU127"/>
    <mergeCell ref="CN128:CU1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U3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DA41" activeCellId="0" sqref="DA41"/>
    </sheetView>
  </sheetViews>
  <sheetFormatPr defaultColWidth="1.2265625" defaultRowHeight="12.75" zeroHeight="false" outlineLevelRow="0" outlineLevelCol="0"/>
  <cols>
    <col collapsed="false" customWidth="false" hidden="false" outlineLevel="0" max="257" min="1" style="196" width="1.22"/>
  </cols>
  <sheetData>
    <row r="1" customFormat="false" ht="12.75" hidden="false" customHeight="true" outlineLevel="0" collapsed="false">
      <c r="A1" s="196" t="s">
        <v>481</v>
      </c>
    </row>
    <row r="2" customFormat="false" ht="12.75" hidden="false" customHeight="true" outlineLevel="0" collapsed="false">
      <c r="A2" s="196" t="s">
        <v>482</v>
      </c>
    </row>
    <row r="3" customFormat="false" ht="12.75" hidden="false" customHeight="false" outlineLevel="0" collapsed="false"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G3" s="219"/>
      <c r="AH3" s="219"/>
      <c r="AI3" s="219"/>
      <c r="AJ3" s="219"/>
      <c r="AK3" s="219"/>
      <c r="AL3" s="219"/>
      <c r="AM3" s="219"/>
      <c r="AN3" s="219"/>
      <c r="BJ3" s="199" t="s">
        <v>483</v>
      </c>
      <c r="BK3" s="214" t="s">
        <v>379</v>
      </c>
      <c r="BL3" s="214"/>
      <c r="BM3" s="201" t="s">
        <v>409</v>
      </c>
      <c r="BO3" s="199"/>
    </row>
    <row r="5" customFormat="false" ht="15" hidden="false" customHeight="true" outlineLevel="0" collapsed="false">
      <c r="A5" s="210" t="s">
        <v>211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 t="s">
        <v>410</v>
      </c>
      <c r="W5" s="210"/>
      <c r="X5" s="210"/>
      <c r="Y5" s="210"/>
      <c r="Z5" s="210"/>
      <c r="AA5" s="210" t="s">
        <v>411</v>
      </c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61" t="s">
        <v>410</v>
      </c>
      <c r="BM5" s="261"/>
      <c r="BN5" s="261"/>
      <c r="BO5" s="261"/>
      <c r="BP5" s="261"/>
      <c r="BQ5" s="261"/>
      <c r="BR5" s="261"/>
      <c r="BS5" s="261"/>
      <c r="BT5" s="261"/>
      <c r="BU5" s="261"/>
      <c r="BV5" s="210" t="s">
        <v>412</v>
      </c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</row>
    <row r="6" customFormat="false" ht="3" hidden="false" customHeight="true" outlineLevel="0" collapsed="false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22" t="s">
        <v>413</v>
      </c>
      <c r="W6" s="222"/>
      <c r="X6" s="222"/>
      <c r="Y6" s="222"/>
      <c r="Z6" s="222"/>
      <c r="AA6" s="263"/>
      <c r="AB6" s="263"/>
      <c r="AC6" s="263"/>
      <c r="AD6" s="263"/>
      <c r="AE6" s="263"/>
      <c r="AF6" s="263"/>
      <c r="AG6" s="263"/>
      <c r="AH6" s="263"/>
      <c r="AI6" s="263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264"/>
      <c r="BD6" s="264"/>
      <c r="BE6" s="264"/>
      <c r="BF6" s="264"/>
      <c r="BG6" s="264"/>
      <c r="BH6" s="264"/>
      <c r="BI6" s="264"/>
      <c r="BJ6" s="264"/>
      <c r="BK6" s="264"/>
      <c r="BL6" s="222" t="s">
        <v>414</v>
      </c>
      <c r="BM6" s="222"/>
      <c r="BN6" s="222"/>
      <c r="BO6" s="222"/>
      <c r="BP6" s="222"/>
      <c r="BQ6" s="222"/>
      <c r="BR6" s="222"/>
      <c r="BS6" s="222"/>
      <c r="BT6" s="222"/>
      <c r="BU6" s="222"/>
      <c r="BV6" s="263"/>
      <c r="BW6" s="263"/>
      <c r="BX6" s="263"/>
      <c r="BY6" s="263"/>
      <c r="BZ6" s="263"/>
      <c r="CA6" s="263"/>
      <c r="CB6" s="263"/>
      <c r="CC6" s="263"/>
      <c r="CD6" s="263"/>
      <c r="CE6" s="197"/>
      <c r="CF6" s="197"/>
      <c r="CG6" s="197"/>
      <c r="CH6" s="197"/>
      <c r="CI6" s="197"/>
      <c r="CJ6" s="197"/>
      <c r="CK6" s="197"/>
      <c r="CL6" s="197"/>
      <c r="CM6" s="197"/>
      <c r="CN6" s="264"/>
      <c r="CO6" s="264"/>
      <c r="CP6" s="264"/>
      <c r="CQ6" s="264"/>
      <c r="CR6" s="264"/>
      <c r="CS6" s="264"/>
      <c r="CT6" s="264"/>
      <c r="CU6" s="264"/>
    </row>
    <row r="7" customFormat="false" ht="12.75" hidden="false" customHeight="true" outlineLevel="0" collapsed="false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22"/>
      <c r="W7" s="222"/>
      <c r="X7" s="222"/>
      <c r="Y7" s="222"/>
      <c r="Z7" s="222"/>
      <c r="AA7" s="265" t="s">
        <v>415</v>
      </c>
      <c r="AB7" s="265"/>
      <c r="AC7" s="265"/>
      <c r="AD7" s="265"/>
      <c r="AE7" s="265"/>
      <c r="AF7" s="265"/>
      <c r="AG7" s="265"/>
      <c r="AH7" s="265"/>
      <c r="AI7" s="265"/>
      <c r="AJ7" s="265" t="s">
        <v>416</v>
      </c>
      <c r="AK7" s="265"/>
      <c r="AL7" s="265"/>
      <c r="AM7" s="265"/>
      <c r="AN7" s="265"/>
      <c r="AO7" s="265"/>
      <c r="AP7" s="265"/>
      <c r="AQ7" s="265"/>
      <c r="AR7" s="265"/>
      <c r="AS7" s="265" t="s">
        <v>417</v>
      </c>
      <c r="AT7" s="265"/>
      <c r="AU7" s="265"/>
      <c r="AV7" s="265"/>
      <c r="AW7" s="265"/>
      <c r="AX7" s="265"/>
      <c r="AY7" s="265"/>
      <c r="AZ7" s="265"/>
      <c r="BA7" s="265"/>
      <c r="BB7" s="265"/>
      <c r="BC7" s="265" t="s">
        <v>418</v>
      </c>
      <c r="BD7" s="265"/>
      <c r="BE7" s="265"/>
      <c r="BF7" s="265"/>
      <c r="BG7" s="265"/>
      <c r="BH7" s="265"/>
      <c r="BI7" s="265"/>
      <c r="BJ7" s="265"/>
      <c r="BK7" s="265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65" t="s">
        <v>419</v>
      </c>
      <c r="BW7" s="265"/>
      <c r="BX7" s="265"/>
      <c r="BY7" s="265"/>
      <c r="BZ7" s="265"/>
      <c r="CA7" s="265"/>
      <c r="CB7" s="265"/>
      <c r="CC7" s="265"/>
      <c r="CD7" s="265"/>
      <c r="CE7" s="265" t="s">
        <v>420</v>
      </c>
      <c r="CF7" s="265"/>
      <c r="CG7" s="265"/>
      <c r="CH7" s="265"/>
      <c r="CI7" s="265"/>
      <c r="CJ7" s="265"/>
      <c r="CK7" s="265"/>
      <c r="CL7" s="265"/>
      <c r="CM7" s="265"/>
      <c r="CN7" s="262" t="s">
        <v>410</v>
      </c>
      <c r="CO7" s="262"/>
      <c r="CP7" s="262"/>
      <c r="CQ7" s="262"/>
      <c r="CR7" s="262"/>
      <c r="CS7" s="262"/>
      <c r="CT7" s="262"/>
      <c r="CU7" s="262"/>
    </row>
    <row r="8" customFormat="false" ht="12.75" hidden="false" customHeight="false" outlineLevel="0" collapsed="false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 t="s">
        <v>421</v>
      </c>
      <c r="BD8" s="265"/>
      <c r="BE8" s="265"/>
      <c r="BF8" s="265"/>
      <c r="BG8" s="265"/>
      <c r="BH8" s="265"/>
      <c r="BI8" s="265"/>
      <c r="BJ8" s="265"/>
      <c r="BK8" s="265"/>
      <c r="BL8" s="262" t="s">
        <v>422</v>
      </c>
      <c r="BM8" s="262"/>
      <c r="BN8" s="262"/>
      <c r="BO8" s="262"/>
      <c r="BP8" s="262"/>
      <c r="BQ8" s="262"/>
      <c r="BR8" s="262"/>
      <c r="BS8" s="262"/>
      <c r="BT8" s="262"/>
      <c r="BU8" s="262"/>
      <c r="BV8" s="265" t="s">
        <v>423</v>
      </c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2" t="s">
        <v>424</v>
      </c>
      <c r="CO8" s="262"/>
      <c r="CP8" s="262"/>
      <c r="CQ8" s="262"/>
      <c r="CR8" s="262"/>
      <c r="CS8" s="262"/>
      <c r="CT8" s="262"/>
      <c r="CU8" s="262"/>
    </row>
    <row r="9" customFormat="false" ht="13.5" hidden="false" customHeight="true" outlineLevel="0" collapsed="false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 t="s">
        <v>425</v>
      </c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2"/>
      <c r="CO9" s="262"/>
      <c r="CP9" s="262"/>
      <c r="CQ9" s="262"/>
      <c r="CR9" s="262"/>
      <c r="CS9" s="262"/>
      <c r="CT9" s="262"/>
      <c r="CU9" s="262"/>
    </row>
    <row r="10" customFormat="false" ht="12.75" hidden="false" customHeight="true" outlineLevel="0" collapsed="false">
      <c r="A10" s="266" t="n">
        <v>1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 t="n">
        <v>2</v>
      </c>
      <c r="W10" s="266"/>
      <c r="X10" s="266"/>
      <c r="Y10" s="266"/>
      <c r="Z10" s="266"/>
      <c r="AA10" s="266" t="n">
        <v>3</v>
      </c>
      <c r="AB10" s="266"/>
      <c r="AC10" s="266"/>
      <c r="AD10" s="266"/>
      <c r="AE10" s="266"/>
      <c r="AF10" s="266"/>
      <c r="AG10" s="266"/>
      <c r="AH10" s="266"/>
      <c r="AI10" s="266"/>
      <c r="AJ10" s="266" t="n">
        <v>4</v>
      </c>
      <c r="AK10" s="266"/>
      <c r="AL10" s="266"/>
      <c r="AM10" s="266"/>
      <c r="AN10" s="266"/>
      <c r="AO10" s="266"/>
      <c r="AP10" s="266"/>
      <c r="AQ10" s="266"/>
      <c r="AR10" s="266"/>
      <c r="AS10" s="266" t="n">
        <v>5</v>
      </c>
      <c r="AT10" s="266"/>
      <c r="AU10" s="266"/>
      <c r="AV10" s="266"/>
      <c r="AW10" s="266"/>
      <c r="AX10" s="266"/>
      <c r="AY10" s="266"/>
      <c r="AZ10" s="266"/>
      <c r="BA10" s="266"/>
      <c r="BB10" s="266"/>
      <c r="BC10" s="266" t="n">
        <v>6</v>
      </c>
      <c r="BD10" s="266"/>
      <c r="BE10" s="266"/>
      <c r="BF10" s="266"/>
      <c r="BG10" s="266"/>
      <c r="BH10" s="266"/>
      <c r="BI10" s="266"/>
      <c r="BJ10" s="266"/>
      <c r="BK10" s="266"/>
      <c r="BL10" s="266" t="n">
        <v>7</v>
      </c>
      <c r="BM10" s="266"/>
      <c r="BN10" s="266"/>
      <c r="BO10" s="266"/>
      <c r="BP10" s="266"/>
      <c r="BQ10" s="266"/>
      <c r="BR10" s="266"/>
      <c r="BS10" s="266"/>
      <c r="BT10" s="266"/>
      <c r="BU10" s="266"/>
      <c r="BV10" s="266" t="n">
        <v>8</v>
      </c>
      <c r="BW10" s="266"/>
      <c r="BX10" s="266"/>
      <c r="BY10" s="266"/>
      <c r="BZ10" s="266"/>
      <c r="CA10" s="266"/>
      <c r="CB10" s="266"/>
      <c r="CC10" s="266"/>
      <c r="CD10" s="266"/>
      <c r="CE10" s="266" t="n">
        <v>9</v>
      </c>
      <c r="CF10" s="266"/>
      <c r="CG10" s="266"/>
      <c r="CH10" s="266"/>
      <c r="CI10" s="266"/>
      <c r="CJ10" s="266"/>
      <c r="CK10" s="266"/>
      <c r="CL10" s="266"/>
      <c r="CM10" s="266"/>
      <c r="CN10" s="266" t="n">
        <v>10</v>
      </c>
      <c r="CO10" s="266"/>
      <c r="CP10" s="266"/>
      <c r="CQ10" s="266"/>
      <c r="CR10" s="266"/>
      <c r="CS10" s="266"/>
      <c r="CT10" s="266"/>
      <c r="CU10" s="266"/>
    </row>
    <row r="11" customFormat="false" ht="12.75" hidden="false" customHeight="true" outlineLevel="0" collapsed="false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8"/>
      <c r="CO11" s="268"/>
      <c r="CP11" s="268"/>
      <c r="CQ11" s="268"/>
      <c r="CR11" s="268"/>
      <c r="CS11" s="268"/>
      <c r="CT11" s="268"/>
      <c r="CU11" s="268"/>
    </row>
    <row r="12" customFormat="false" ht="12.75" hidden="false" customHeight="true" outlineLevel="0" collapsed="false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8"/>
      <c r="CO12" s="268"/>
      <c r="CP12" s="268"/>
      <c r="CQ12" s="268"/>
      <c r="CR12" s="268"/>
      <c r="CS12" s="268"/>
      <c r="CT12" s="268"/>
      <c r="CU12" s="268"/>
    </row>
    <row r="13" customFormat="false" ht="12.75" hidden="false" customHeight="true" outlineLevel="0" collapsed="false">
      <c r="A13" s="211" t="s">
        <v>445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9"/>
      <c r="BW13" s="269"/>
      <c r="BX13" s="269"/>
      <c r="BY13" s="269"/>
      <c r="BZ13" s="269"/>
      <c r="CA13" s="269"/>
      <c r="CB13" s="269"/>
      <c r="CC13" s="269"/>
      <c r="CD13" s="269"/>
      <c r="CE13" s="266" t="s">
        <v>446</v>
      </c>
      <c r="CF13" s="266"/>
      <c r="CG13" s="266"/>
      <c r="CH13" s="266"/>
      <c r="CI13" s="266"/>
      <c r="CJ13" s="266"/>
      <c r="CK13" s="266"/>
      <c r="CL13" s="266"/>
      <c r="CM13" s="266"/>
      <c r="CN13" s="266" t="s">
        <v>446</v>
      </c>
      <c r="CO13" s="266"/>
      <c r="CP13" s="266"/>
      <c r="CQ13" s="266"/>
      <c r="CR13" s="266"/>
      <c r="CS13" s="266"/>
      <c r="CT13" s="266"/>
      <c r="CU13" s="266"/>
    </row>
    <row r="14" customFormat="false" ht="12.75" hidden="false" customHeight="false" outlineLevel="0" collapsed="false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71" t="s">
        <v>478</v>
      </c>
      <c r="BV14" s="231" t="n">
        <v>0</v>
      </c>
      <c r="BW14" s="231"/>
      <c r="BX14" s="231"/>
      <c r="BY14" s="231"/>
      <c r="BZ14" s="231"/>
      <c r="CA14" s="231"/>
      <c r="CB14" s="231"/>
      <c r="CC14" s="231"/>
      <c r="CD14" s="231"/>
      <c r="CE14" s="266" t="s">
        <v>446</v>
      </c>
      <c r="CF14" s="266"/>
      <c r="CG14" s="266"/>
      <c r="CH14" s="266"/>
      <c r="CI14" s="266"/>
      <c r="CJ14" s="266"/>
      <c r="CK14" s="266"/>
      <c r="CL14" s="266"/>
      <c r="CM14" s="266"/>
      <c r="CN14" s="266" t="s">
        <v>446</v>
      </c>
      <c r="CO14" s="266"/>
      <c r="CP14" s="266"/>
      <c r="CQ14" s="266"/>
      <c r="CR14" s="266"/>
      <c r="CS14" s="266"/>
      <c r="CT14" s="266"/>
      <c r="CU14" s="266"/>
    </row>
    <row r="17" customFormat="false" ht="12.75" hidden="false" customHeight="false" outlineLevel="0" collapsed="false">
      <c r="BO17" s="199" t="s">
        <v>484</v>
      </c>
      <c r="BP17" s="214" t="s">
        <v>379</v>
      </c>
      <c r="BQ17" s="214"/>
      <c r="BR17" s="201" t="s">
        <v>409</v>
      </c>
    </row>
    <row r="19" customFormat="false" ht="15" hidden="false" customHeight="true" outlineLevel="0" collapsed="false">
      <c r="A19" s="210" t="s">
        <v>211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 t="s">
        <v>410</v>
      </c>
      <c r="W19" s="210"/>
      <c r="X19" s="210"/>
      <c r="Y19" s="210"/>
      <c r="Z19" s="210"/>
      <c r="AA19" s="210" t="s">
        <v>411</v>
      </c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61" t="s">
        <v>410</v>
      </c>
      <c r="BM19" s="261"/>
      <c r="BN19" s="261"/>
      <c r="BO19" s="261"/>
      <c r="BP19" s="261"/>
      <c r="BQ19" s="261"/>
      <c r="BR19" s="261"/>
      <c r="BS19" s="261"/>
      <c r="BT19" s="261"/>
      <c r="BU19" s="261"/>
      <c r="BV19" s="210" t="s">
        <v>412</v>
      </c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</row>
    <row r="20" customFormat="false" ht="3" hidden="false" customHeight="true" outlineLevel="0" collapsed="false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22" t="s">
        <v>413</v>
      </c>
      <c r="W20" s="222"/>
      <c r="X20" s="222"/>
      <c r="Y20" s="222"/>
      <c r="Z20" s="222"/>
      <c r="AA20" s="263"/>
      <c r="AB20" s="263"/>
      <c r="AC20" s="263"/>
      <c r="AD20" s="263"/>
      <c r="AE20" s="263"/>
      <c r="AF20" s="263"/>
      <c r="AG20" s="263"/>
      <c r="AH20" s="263"/>
      <c r="AI20" s="263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264"/>
      <c r="BD20" s="264"/>
      <c r="BE20" s="264"/>
      <c r="BF20" s="264"/>
      <c r="BG20" s="264"/>
      <c r="BH20" s="264"/>
      <c r="BI20" s="264"/>
      <c r="BJ20" s="264"/>
      <c r="BK20" s="264"/>
      <c r="BL20" s="222" t="s">
        <v>414</v>
      </c>
      <c r="BM20" s="222"/>
      <c r="BN20" s="222"/>
      <c r="BO20" s="222"/>
      <c r="BP20" s="222"/>
      <c r="BQ20" s="222"/>
      <c r="BR20" s="222"/>
      <c r="BS20" s="222"/>
      <c r="BT20" s="222"/>
      <c r="BU20" s="222"/>
      <c r="BV20" s="263"/>
      <c r="BW20" s="263"/>
      <c r="BX20" s="263"/>
      <c r="BY20" s="263"/>
      <c r="BZ20" s="263"/>
      <c r="CA20" s="263"/>
      <c r="CB20" s="263"/>
      <c r="CC20" s="263"/>
      <c r="CD20" s="263"/>
      <c r="CE20" s="197"/>
      <c r="CF20" s="197"/>
      <c r="CG20" s="197"/>
      <c r="CH20" s="197"/>
      <c r="CI20" s="197"/>
      <c r="CJ20" s="197"/>
      <c r="CK20" s="197"/>
      <c r="CL20" s="197"/>
      <c r="CM20" s="197"/>
      <c r="CN20" s="264"/>
      <c r="CO20" s="264"/>
      <c r="CP20" s="264"/>
      <c r="CQ20" s="264"/>
      <c r="CR20" s="264"/>
      <c r="CS20" s="264"/>
      <c r="CT20" s="264"/>
      <c r="CU20" s="264"/>
    </row>
    <row r="21" customFormat="false" ht="12.75" hidden="false" customHeight="true" outlineLevel="0" collapsed="false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22"/>
      <c r="W21" s="222"/>
      <c r="X21" s="222"/>
      <c r="Y21" s="222"/>
      <c r="Z21" s="222"/>
      <c r="AA21" s="265" t="s">
        <v>415</v>
      </c>
      <c r="AB21" s="265"/>
      <c r="AC21" s="265"/>
      <c r="AD21" s="265"/>
      <c r="AE21" s="265"/>
      <c r="AF21" s="265"/>
      <c r="AG21" s="265"/>
      <c r="AH21" s="265"/>
      <c r="AI21" s="265"/>
      <c r="AJ21" s="265" t="s">
        <v>416</v>
      </c>
      <c r="AK21" s="265"/>
      <c r="AL21" s="265"/>
      <c r="AM21" s="265"/>
      <c r="AN21" s="265"/>
      <c r="AO21" s="265"/>
      <c r="AP21" s="265"/>
      <c r="AQ21" s="265"/>
      <c r="AR21" s="265"/>
      <c r="AS21" s="265" t="s">
        <v>417</v>
      </c>
      <c r="AT21" s="265"/>
      <c r="AU21" s="265"/>
      <c r="AV21" s="265"/>
      <c r="AW21" s="265"/>
      <c r="AX21" s="265"/>
      <c r="AY21" s="265"/>
      <c r="AZ21" s="265"/>
      <c r="BA21" s="265"/>
      <c r="BB21" s="265"/>
      <c r="BC21" s="265" t="s">
        <v>418</v>
      </c>
      <c r="BD21" s="265"/>
      <c r="BE21" s="265"/>
      <c r="BF21" s="265"/>
      <c r="BG21" s="265"/>
      <c r="BH21" s="265"/>
      <c r="BI21" s="265"/>
      <c r="BJ21" s="265"/>
      <c r="BK21" s="265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65" t="s">
        <v>419</v>
      </c>
      <c r="BW21" s="265"/>
      <c r="BX21" s="265"/>
      <c r="BY21" s="265"/>
      <c r="BZ21" s="265"/>
      <c r="CA21" s="265"/>
      <c r="CB21" s="265"/>
      <c r="CC21" s="265"/>
      <c r="CD21" s="265"/>
      <c r="CE21" s="265" t="s">
        <v>420</v>
      </c>
      <c r="CF21" s="265"/>
      <c r="CG21" s="265"/>
      <c r="CH21" s="265"/>
      <c r="CI21" s="265"/>
      <c r="CJ21" s="265"/>
      <c r="CK21" s="265"/>
      <c r="CL21" s="265"/>
      <c r="CM21" s="265"/>
      <c r="CN21" s="262" t="s">
        <v>410</v>
      </c>
      <c r="CO21" s="262"/>
      <c r="CP21" s="262"/>
      <c r="CQ21" s="262"/>
      <c r="CR21" s="262"/>
      <c r="CS21" s="262"/>
      <c r="CT21" s="262"/>
      <c r="CU21" s="262"/>
    </row>
    <row r="22" customFormat="false" ht="12.75" hidden="false" customHeight="true" outlineLevel="0" collapsed="false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 t="s">
        <v>421</v>
      </c>
      <c r="BD22" s="265"/>
      <c r="BE22" s="265"/>
      <c r="BF22" s="265"/>
      <c r="BG22" s="265"/>
      <c r="BH22" s="265"/>
      <c r="BI22" s="265"/>
      <c r="BJ22" s="265"/>
      <c r="BK22" s="265"/>
      <c r="BL22" s="262" t="s">
        <v>422</v>
      </c>
      <c r="BM22" s="262"/>
      <c r="BN22" s="262"/>
      <c r="BO22" s="262"/>
      <c r="BP22" s="262"/>
      <c r="BQ22" s="262"/>
      <c r="BR22" s="262"/>
      <c r="BS22" s="262"/>
      <c r="BT22" s="262"/>
      <c r="BU22" s="262"/>
      <c r="BV22" s="265" t="s">
        <v>423</v>
      </c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2" t="s">
        <v>424</v>
      </c>
      <c r="CO22" s="262"/>
      <c r="CP22" s="262"/>
      <c r="CQ22" s="262"/>
      <c r="CR22" s="262"/>
      <c r="CS22" s="262"/>
      <c r="CT22" s="262"/>
      <c r="CU22" s="262"/>
    </row>
    <row r="23" customFormat="false" ht="13.5" hidden="false" customHeight="true" outlineLevel="0" collapsed="false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 t="s">
        <v>425</v>
      </c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2"/>
      <c r="CO23" s="262"/>
      <c r="CP23" s="262"/>
      <c r="CQ23" s="262"/>
      <c r="CR23" s="262"/>
      <c r="CS23" s="262"/>
      <c r="CT23" s="262"/>
      <c r="CU23" s="262"/>
    </row>
    <row r="24" customFormat="false" ht="12.75" hidden="false" customHeight="true" outlineLevel="0" collapsed="false">
      <c r="A24" s="266" t="n">
        <v>1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 t="n">
        <v>2</v>
      </c>
      <c r="W24" s="266"/>
      <c r="X24" s="266"/>
      <c r="Y24" s="266"/>
      <c r="Z24" s="266"/>
      <c r="AA24" s="266" t="n">
        <v>3</v>
      </c>
      <c r="AB24" s="266"/>
      <c r="AC24" s="266"/>
      <c r="AD24" s="266"/>
      <c r="AE24" s="266"/>
      <c r="AF24" s="266"/>
      <c r="AG24" s="266"/>
      <c r="AH24" s="266"/>
      <c r="AI24" s="266"/>
      <c r="AJ24" s="266" t="n">
        <v>4</v>
      </c>
      <c r="AK24" s="266"/>
      <c r="AL24" s="266"/>
      <c r="AM24" s="266"/>
      <c r="AN24" s="266"/>
      <c r="AO24" s="266"/>
      <c r="AP24" s="266"/>
      <c r="AQ24" s="266"/>
      <c r="AR24" s="266"/>
      <c r="AS24" s="266" t="n">
        <v>5</v>
      </c>
      <c r="AT24" s="266"/>
      <c r="AU24" s="266"/>
      <c r="AV24" s="266"/>
      <c r="AW24" s="266"/>
      <c r="AX24" s="266"/>
      <c r="AY24" s="266"/>
      <c r="AZ24" s="266"/>
      <c r="BA24" s="266"/>
      <c r="BB24" s="266"/>
      <c r="BC24" s="266" t="n">
        <v>6</v>
      </c>
      <c r="BD24" s="266"/>
      <c r="BE24" s="266"/>
      <c r="BF24" s="266"/>
      <c r="BG24" s="266"/>
      <c r="BH24" s="266"/>
      <c r="BI24" s="266"/>
      <c r="BJ24" s="266"/>
      <c r="BK24" s="266"/>
      <c r="BL24" s="266" t="n">
        <v>7</v>
      </c>
      <c r="BM24" s="266"/>
      <c r="BN24" s="266"/>
      <c r="BO24" s="266"/>
      <c r="BP24" s="266"/>
      <c r="BQ24" s="266"/>
      <c r="BR24" s="266"/>
      <c r="BS24" s="266"/>
      <c r="BT24" s="266"/>
      <c r="BU24" s="266"/>
      <c r="BV24" s="266" t="n">
        <v>8</v>
      </c>
      <c r="BW24" s="266"/>
      <c r="BX24" s="266"/>
      <c r="BY24" s="266"/>
      <c r="BZ24" s="266"/>
      <c r="CA24" s="266"/>
      <c r="CB24" s="266"/>
      <c r="CC24" s="266"/>
      <c r="CD24" s="266"/>
      <c r="CE24" s="266" t="n">
        <v>9</v>
      </c>
      <c r="CF24" s="266"/>
      <c r="CG24" s="266"/>
      <c r="CH24" s="266"/>
      <c r="CI24" s="266"/>
      <c r="CJ24" s="266"/>
      <c r="CK24" s="266"/>
      <c r="CL24" s="266"/>
      <c r="CM24" s="266"/>
      <c r="CN24" s="266" t="n">
        <v>10</v>
      </c>
      <c r="CO24" s="266"/>
      <c r="CP24" s="266"/>
      <c r="CQ24" s="266"/>
      <c r="CR24" s="266"/>
      <c r="CS24" s="266"/>
      <c r="CT24" s="266"/>
      <c r="CU24" s="266"/>
    </row>
    <row r="25" customFormat="false" ht="12.75" hidden="false" customHeight="true" outlineLevel="0" collapsed="false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8"/>
      <c r="CO25" s="268"/>
      <c r="CP25" s="268"/>
      <c r="CQ25" s="268"/>
      <c r="CR25" s="268"/>
      <c r="CS25" s="268"/>
      <c r="CT25" s="268"/>
      <c r="CU25" s="268"/>
    </row>
    <row r="26" customFormat="false" ht="12.75" hidden="false" customHeight="true" outlineLevel="0" collapsed="false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8"/>
      <c r="CO26" s="268"/>
      <c r="CP26" s="268"/>
      <c r="CQ26" s="268"/>
      <c r="CR26" s="268"/>
      <c r="CS26" s="268"/>
      <c r="CT26" s="268"/>
      <c r="CU26" s="268"/>
    </row>
    <row r="27" customFormat="false" ht="12.75" hidden="false" customHeight="true" outlineLevel="0" collapsed="false">
      <c r="A27" s="211" t="s">
        <v>445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9"/>
      <c r="BW27" s="269"/>
      <c r="BX27" s="269"/>
      <c r="BY27" s="269"/>
      <c r="BZ27" s="269"/>
      <c r="CA27" s="269"/>
      <c r="CB27" s="269"/>
      <c r="CC27" s="269"/>
      <c r="CD27" s="269"/>
      <c r="CE27" s="266" t="s">
        <v>446</v>
      </c>
      <c r="CF27" s="266"/>
      <c r="CG27" s="266"/>
      <c r="CH27" s="266"/>
      <c r="CI27" s="266"/>
      <c r="CJ27" s="266"/>
      <c r="CK27" s="266"/>
      <c r="CL27" s="266"/>
      <c r="CM27" s="266"/>
      <c r="CN27" s="266" t="s">
        <v>446</v>
      </c>
      <c r="CO27" s="266"/>
      <c r="CP27" s="266"/>
      <c r="CQ27" s="266"/>
      <c r="CR27" s="266"/>
      <c r="CS27" s="266"/>
      <c r="CT27" s="266"/>
      <c r="CU27" s="266"/>
    </row>
    <row r="28" customFormat="false" ht="12.75" hidden="false" customHeight="false" outlineLevel="0" collapsed="false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71" t="s">
        <v>478</v>
      </c>
      <c r="BV28" s="231" t="n">
        <v>0</v>
      </c>
      <c r="BW28" s="231"/>
      <c r="BX28" s="231"/>
      <c r="BY28" s="231"/>
      <c r="BZ28" s="231"/>
      <c r="CA28" s="231"/>
      <c r="CB28" s="231"/>
      <c r="CC28" s="231"/>
      <c r="CD28" s="231"/>
      <c r="CE28" s="266" t="s">
        <v>446</v>
      </c>
      <c r="CF28" s="266"/>
      <c r="CG28" s="266"/>
      <c r="CH28" s="266"/>
      <c r="CI28" s="266"/>
      <c r="CJ28" s="266"/>
      <c r="CK28" s="266"/>
      <c r="CL28" s="266"/>
      <c r="CM28" s="266"/>
      <c r="CN28" s="266" t="s">
        <v>446</v>
      </c>
      <c r="CO28" s="266"/>
      <c r="CP28" s="266"/>
      <c r="CQ28" s="266"/>
      <c r="CR28" s="266"/>
      <c r="CS28" s="266"/>
      <c r="CT28" s="266"/>
      <c r="CU28" s="266"/>
    </row>
    <row r="29" customFormat="false" ht="13.5" hidden="false" customHeight="false" outlineLevel="0" collapsed="false"/>
    <row r="30" customFormat="false" ht="12.75" hidden="false" customHeight="false" outlineLevel="0" collapsed="false">
      <c r="CC30" s="201" t="s">
        <v>479</v>
      </c>
      <c r="CN30" s="272" t="n">
        <v>6</v>
      </c>
      <c r="CO30" s="272"/>
      <c r="CP30" s="272"/>
      <c r="CQ30" s="272"/>
      <c r="CR30" s="272"/>
      <c r="CS30" s="272"/>
      <c r="CT30" s="272"/>
      <c r="CU30" s="272"/>
    </row>
    <row r="31" customFormat="false" ht="13.5" hidden="false" customHeight="false" outlineLevel="0" collapsed="false">
      <c r="CC31" s="201" t="s">
        <v>480</v>
      </c>
      <c r="CN31" s="273" t="n">
        <v>8</v>
      </c>
      <c r="CO31" s="273"/>
      <c r="CP31" s="273"/>
      <c r="CQ31" s="273"/>
      <c r="CR31" s="273"/>
      <c r="CS31" s="273"/>
      <c r="CT31" s="273"/>
      <c r="CU31" s="273"/>
    </row>
  </sheetData>
  <mergeCells count="176">
    <mergeCell ref="A1:CU1"/>
    <mergeCell ref="A2:CU2"/>
    <mergeCell ref="BK3:BL3"/>
    <mergeCell ref="A5:U5"/>
    <mergeCell ref="V5:Z5"/>
    <mergeCell ref="AA5:BK5"/>
    <mergeCell ref="BL5:BU5"/>
    <mergeCell ref="BV5:CU5"/>
    <mergeCell ref="A6:U6"/>
    <mergeCell ref="V6:Z7"/>
    <mergeCell ref="AA6:AI6"/>
    <mergeCell ref="AJ6:AR6"/>
    <mergeCell ref="AS6:BB6"/>
    <mergeCell ref="BC6:BK6"/>
    <mergeCell ref="BL6:BU7"/>
    <mergeCell ref="BV6:CD6"/>
    <mergeCell ref="CE6:CM6"/>
    <mergeCell ref="CN6:CU6"/>
    <mergeCell ref="A7:U7"/>
    <mergeCell ref="AA7:AI7"/>
    <mergeCell ref="AJ7:AR7"/>
    <mergeCell ref="AS7:BB7"/>
    <mergeCell ref="BC7:BK7"/>
    <mergeCell ref="BV7:CD7"/>
    <mergeCell ref="CE7:CM7"/>
    <mergeCell ref="CN7:CU7"/>
    <mergeCell ref="A8:U8"/>
    <mergeCell ref="V8:Z8"/>
    <mergeCell ref="AA8:AI8"/>
    <mergeCell ref="AJ8:AR8"/>
    <mergeCell ref="AS8:BB8"/>
    <mergeCell ref="BC8:BK8"/>
    <mergeCell ref="BL8:BU8"/>
    <mergeCell ref="BV8:CD8"/>
    <mergeCell ref="CE8:CM8"/>
    <mergeCell ref="CN8:CU8"/>
    <mergeCell ref="A9:U9"/>
    <mergeCell ref="V9:Z9"/>
    <mergeCell ref="AA9:AI9"/>
    <mergeCell ref="AJ9:AR9"/>
    <mergeCell ref="AS9:BB9"/>
    <mergeCell ref="BC9:BK9"/>
    <mergeCell ref="BL9:BU9"/>
    <mergeCell ref="BV9:CD9"/>
    <mergeCell ref="CE9:CM9"/>
    <mergeCell ref="CN9:CU9"/>
    <mergeCell ref="A10:U10"/>
    <mergeCell ref="V10:Z10"/>
    <mergeCell ref="AA10:AI10"/>
    <mergeCell ref="AJ10:AR10"/>
    <mergeCell ref="AS10:BB10"/>
    <mergeCell ref="BC10:BK10"/>
    <mergeCell ref="BL10:BU10"/>
    <mergeCell ref="BV10:CD10"/>
    <mergeCell ref="CE10:CM10"/>
    <mergeCell ref="CN10:CU10"/>
    <mergeCell ref="A11:U11"/>
    <mergeCell ref="V11:Z11"/>
    <mergeCell ref="AA11:AI11"/>
    <mergeCell ref="AJ11:AR11"/>
    <mergeCell ref="AS11:BB11"/>
    <mergeCell ref="BC11:BK11"/>
    <mergeCell ref="BL11:BU11"/>
    <mergeCell ref="BV11:CD11"/>
    <mergeCell ref="CE11:CM11"/>
    <mergeCell ref="CN11:CU11"/>
    <mergeCell ref="A12:U12"/>
    <mergeCell ref="V12:Z12"/>
    <mergeCell ref="AA12:AI12"/>
    <mergeCell ref="AJ12:AR12"/>
    <mergeCell ref="AS12:BB12"/>
    <mergeCell ref="BC12:BK12"/>
    <mergeCell ref="BL12:BU12"/>
    <mergeCell ref="BV12:CD12"/>
    <mergeCell ref="CE12:CM12"/>
    <mergeCell ref="CN12:CU12"/>
    <mergeCell ref="A13:Z13"/>
    <mergeCell ref="AA13:AI13"/>
    <mergeCell ref="AJ13:AR13"/>
    <mergeCell ref="AS13:BB13"/>
    <mergeCell ref="BC13:BK13"/>
    <mergeCell ref="BL13:BU13"/>
    <mergeCell ref="BV13:CD13"/>
    <mergeCell ref="CE13:CM13"/>
    <mergeCell ref="CN13:CU13"/>
    <mergeCell ref="BV14:CD14"/>
    <mergeCell ref="CE14:CM14"/>
    <mergeCell ref="CN14:CU14"/>
    <mergeCell ref="BP17:BQ17"/>
    <mergeCell ref="A19:U19"/>
    <mergeCell ref="V19:Z19"/>
    <mergeCell ref="AA19:BK19"/>
    <mergeCell ref="BL19:BU19"/>
    <mergeCell ref="BV19:CU19"/>
    <mergeCell ref="A20:U20"/>
    <mergeCell ref="V20:Z21"/>
    <mergeCell ref="AA20:AI20"/>
    <mergeCell ref="AJ20:AR20"/>
    <mergeCell ref="AS20:BB20"/>
    <mergeCell ref="BC20:BK20"/>
    <mergeCell ref="BL20:BU21"/>
    <mergeCell ref="BV20:CD20"/>
    <mergeCell ref="CE20:CM20"/>
    <mergeCell ref="CN20:CU20"/>
    <mergeCell ref="A21:U21"/>
    <mergeCell ref="AA21:AI21"/>
    <mergeCell ref="AJ21:AR21"/>
    <mergeCell ref="AS21:BB21"/>
    <mergeCell ref="BC21:BK21"/>
    <mergeCell ref="BV21:CD21"/>
    <mergeCell ref="CE21:CM21"/>
    <mergeCell ref="CN21:CU21"/>
    <mergeCell ref="A22:U22"/>
    <mergeCell ref="V22:Z22"/>
    <mergeCell ref="AA22:AI22"/>
    <mergeCell ref="AJ22:AR22"/>
    <mergeCell ref="AS22:BB22"/>
    <mergeCell ref="BC22:BK22"/>
    <mergeCell ref="BL22:BU22"/>
    <mergeCell ref="BV22:CD22"/>
    <mergeCell ref="CE22:CM22"/>
    <mergeCell ref="CN22:CU22"/>
    <mergeCell ref="A23:U23"/>
    <mergeCell ref="V23:Z23"/>
    <mergeCell ref="AA23:AI23"/>
    <mergeCell ref="AJ23:AR23"/>
    <mergeCell ref="AS23:BB23"/>
    <mergeCell ref="BC23:BK23"/>
    <mergeCell ref="BL23:BU23"/>
    <mergeCell ref="BV23:CD23"/>
    <mergeCell ref="CE23:CM23"/>
    <mergeCell ref="CN23:CU23"/>
    <mergeCell ref="A24:U24"/>
    <mergeCell ref="V24:Z24"/>
    <mergeCell ref="AA24:AI24"/>
    <mergeCell ref="AJ24:AR24"/>
    <mergeCell ref="AS24:BB24"/>
    <mergeCell ref="BC24:BK24"/>
    <mergeCell ref="BL24:BU24"/>
    <mergeCell ref="BV24:CD24"/>
    <mergeCell ref="CE24:CM24"/>
    <mergeCell ref="CN24:CU24"/>
    <mergeCell ref="A25:U25"/>
    <mergeCell ref="V25:Z25"/>
    <mergeCell ref="AA25:AI25"/>
    <mergeCell ref="AJ25:AR25"/>
    <mergeCell ref="AS25:BB25"/>
    <mergeCell ref="BC25:BK25"/>
    <mergeCell ref="BL25:BU25"/>
    <mergeCell ref="BV25:CD25"/>
    <mergeCell ref="CE25:CM25"/>
    <mergeCell ref="CN25:CU25"/>
    <mergeCell ref="A26:U26"/>
    <mergeCell ref="V26:Z26"/>
    <mergeCell ref="AA26:AI26"/>
    <mergeCell ref="AJ26:AR26"/>
    <mergeCell ref="AS26:BB26"/>
    <mergeCell ref="BC26:BK26"/>
    <mergeCell ref="BL26:BU26"/>
    <mergeCell ref="BV26:CD26"/>
    <mergeCell ref="CE26:CM26"/>
    <mergeCell ref="CN26:CU26"/>
    <mergeCell ref="A27:Z27"/>
    <mergeCell ref="AA27:AI27"/>
    <mergeCell ref="AJ27:AR27"/>
    <mergeCell ref="AS27:BB27"/>
    <mergeCell ref="BC27:BK27"/>
    <mergeCell ref="BL27:BU27"/>
    <mergeCell ref="BV27:CD27"/>
    <mergeCell ref="CE27:CM27"/>
    <mergeCell ref="CN27:CU27"/>
    <mergeCell ref="BV28:CD28"/>
    <mergeCell ref="CE28:CM28"/>
    <mergeCell ref="CN28:CU28"/>
    <mergeCell ref="CN30:CU30"/>
    <mergeCell ref="CN31:CU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V70"/>
  <sheetViews>
    <sheetView showFormulas="false" showGridLines="true" showRowColHeaders="true" showZeros="true" rightToLeft="false" tabSelected="false" showOutlineSymbols="true" defaultGridColor="true" view="pageBreakPreview" topLeftCell="A46" colorId="64" zoomScale="65" zoomScaleNormal="100" zoomScalePageLayoutView="65" workbookViewId="0">
      <selection pane="topLeft" activeCell="DG23" activeCellId="0" sqref="DG23"/>
    </sheetView>
  </sheetViews>
  <sheetFormatPr defaultColWidth="1.2265625" defaultRowHeight="12.75" zeroHeight="false" outlineLevelRow="0" outlineLevelCol="0"/>
  <cols>
    <col collapsed="false" customWidth="false" hidden="false" outlineLevel="0" max="257" min="1" style="196" width="1.22"/>
  </cols>
  <sheetData>
    <row r="1" customFormat="false" ht="12.75" hidden="false" customHeight="false" outlineLevel="0" collapsed="false">
      <c r="BG1" s="199" t="s">
        <v>485</v>
      </c>
      <c r="BH1" s="214" t="s">
        <v>379</v>
      </c>
      <c r="BI1" s="214"/>
      <c r="BJ1" s="201" t="s">
        <v>409</v>
      </c>
      <c r="BK1" s="201"/>
      <c r="BL1" s="201"/>
    </row>
    <row r="3" customFormat="false" ht="12.75" hidden="false" customHeight="true" outlineLevel="0" collapsed="false">
      <c r="A3" s="210" t="s">
        <v>411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 t="s">
        <v>410</v>
      </c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 t="s">
        <v>412</v>
      </c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</row>
    <row r="4" customFormat="false" ht="3" hidden="false" customHeight="true" outlineLevel="0" collapsed="false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22" t="s">
        <v>414</v>
      </c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</row>
    <row r="5" customFormat="false" ht="12.75" hidden="false" customHeight="true" outlineLevel="0" collapsed="false">
      <c r="A5" s="210" t="s">
        <v>486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 t="s">
        <v>487</v>
      </c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 t="s">
        <v>488</v>
      </c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 t="s">
        <v>489</v>
      </c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10" t="s">
        <v>419</v>
      </c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 t="s">
        <v>420</v>
      </c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 t="s">
        <v>490</v>
      </c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</row>
    <row r="6" customFormat="false" ht="12.75" hidden="false" customHeight="true" outlineLevel="0" collapsed="false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 t="s">
        <v>422</v>
      </c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 t="s">
        <v>491</v>
      </c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</row>
    <row r="7" customFormat="false" ht="12.75" hidden="false" customHeight="true" outlineLevel="0" collapsed="false">
      <c r="A7" s="210" t="n">
        <v>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 t="n">
        <v>2</v>
      </c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 t="n">
        <v>3</v>
      </c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 t="n">
        <v>4</v>
      </c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 t="n">
        <v>5</v>
      </c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66" t="n">
        <v>6</v>
      </c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 t="n">
        <v>7</v>
      </c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 t="n">
        <v>8</v>
      </c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</row>
    <row r="8" customFormat="false" ht="12.75" hidden="false" customHeight="false" outlineLevel="0" collapsed="false">
      <c r="A8" s="235" t="s">
        <v>27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 t="s">
        <v>29</v>
      </c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 t="s">
        <v>427</v>
      </c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 t="s">
        <v>232</v>
      </c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51" t="n">
        <f aca="false">[1]Лист1!BV31</f>
        <v>441700</v>
      </c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</row>
    <row r="9" customFormat="false" ht="12.75" hidden="false" customHeight="false" outlineLevel="0" collapsed="false">
      <c r="A9" s="235" t="s">
        <v>27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 t="s">
        <v>29</v>
      </c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 t="s">
        <v>427</v>
      </c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 t="s">
        <v>234</v>
      </c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51" t="n">
        <f aca="false">[1]Лист1!BV32</f>
        <v>133400</v>
      </c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</row>
    <row r="10" customFormat="false" ht="12.75" hidden="false" customHeight="true" outlineLevel="0" collapsed="false">
      <c r="A10" s="275" t="s">
        <v>492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31" t="n">
        <f aca="false">BJ8+BJ9</f>
        <v>575100</v>
      </c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27" t="s">
        <v>446</v>
      </c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 t="s">
        <v>446</v>
      </c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</row>
    <row r="11" customFormat="false" ht="12.75" hidden="false" customHeight="true" outlineLevel="0" collapsed="false">
      <c r="A11" s="213" t="s">
        <v>27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 t="s">
        <v>236</v>
      </c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 t="s">
        <v>431</v>
      </c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 t="s">
        <v>232</v>
      </c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76" t="n">
        <f aca="false">[1]Лист1!BV34</f>
        <v>313340</v>
      </c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</row>
    <row r="12" customFormat="false" ht="12.75" hidden="false" customHeight="true" outlineLevel="0" collapsed="false">
      <c r="A12" s="213" t="s">
        <v>27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 t="s">
        <v>236</v>
      </c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 t="s">
        <v>431</v>
      </c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 t="s">
        <v>234</v>
      </c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76" t="n">
        <f aca="false">[1]Лист1!BV35</f>
        <v>94620</v>
      </c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</row>
    <row r="13" customFormat="false" ht="12.75" hidden="false" customHeight="true" outlineLevel="0" collapsed="false">
      <c r="A13" s="275" t="s">
        <v>492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31" t="n">
        <f aca="false">BJ11+BJ12</f>
        <v>407960</v>
      </c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27" t="s">
        <v>446</v>
      </c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 t="s">
        <v>446</v>
      </c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</row>
    <row r="14" customFormat="false" ht="12.75" hidden="false" customHeight="true" outlineLevel="0" collapsed="false">
      <c r="A14" s="235" t="s">
        <v>27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 t="s">
        <v>59</v>
      </c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 t="s">
        <v>433</v>
      </c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 t="s">
        <v>244</v>
      </c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51" t="n">
        <f aca="false">[1]Лист1!BV37</f>
        <v>95770</v>
      </c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</row>
    <row r="15" customFormat="false" ht="12.75" hidden="false" customHeight="true" outlineLevel="0" collapsed="false">
      <c r="A15" s="277" t="s">
        <v>492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8" t="n">
        <f aca="false">BJ14</f>
        <v>95770</v>
      </c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66" t="s">
        <v>446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 t="s">
        <v>446</v>
      </c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</row>
    <row r="16" customFormat="false" ht="12.75" hidden="false" customHeight="true" outlineLevel="0" collapsed="false">
      <c r="A16" s="235" t="s">
        <v>27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 t="s">
        <v>67</v>
      </c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 t="s">
        <v>436</v>
      </c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 t="s">
        <v>232</v>
      </c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51" t="n">
        <f aca="false">[1]Лист1!BV39</f>
        <v>1354000</v>
      </c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</row>
    <row r="17" customFormat="false" ht="12.75" hidden="false" customHeight="true" outlineLevel="0" collapsed="false">
      <c r="A17" s="235" t="s">
        <v>27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 t="s">
        <v>67</v>
      </c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 t="s">
        <v>436</v>
      </c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 t="s">
        <v>87</v>
      </c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51" t="n">
        <f aca="false">[1]Лист1!BV40</f>
        <v>50000</v>
      </c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</row>
    <row r="18" customFormat="false" ht="12.75" hidden="false" customHeight="true" outlineLevel="0" collapsed="false">
      <c r="A18" s="235" t="s">
        <v>27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 t="s">
        <v>67</v>
      </c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 t="s">
        <v>436</v>
      </c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 t="s">
        <v>234</v>
      </c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51" t="n">
        <f aca="false">[1]Лист1!BV41</f>
        <v>408910</v>
      </c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</row>
    <row r="19" customFormat="false" ht="12.75" hidden="false" customHeight="true" outlineLevel="0" collapsed="false">
      <c r="A19" s="235" t="s">
        <v>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 t="s">
        <v>67</v>
      </c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 t="s">
        <v>436</v>
      </c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 t="s">
        <v>254</v>
      </c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51" t="n">
        <f aca="false">[1]Лист1!BV42+[1]Лист1!BV43+[1]Лист1!BV44+[1]Лист1!BV45+[1]Лист1!BV46+[1]Лист1!BV47+[1]Лист1!BV48+[1]Лист1!BV49+[1]Лист1!BV50</f>
        <v>5100000</v>
      </c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</row>
    <row r="20" customFormat="false" ht="12.75" hidden="false" customHeight="true" outlineLevel="0" collapsed="false">
      <c r="A20" s="235" t="s">
        <v>27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 t="s">
        <v>67</v>
      </c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 t="s">
        <v>436</v>
      </c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 t="s">
        <v>261</v>
      </c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51" t="n">
        <f aca="false">[1]Лист1!BV51</f>
        <v>120000</v>
      </c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</row>
    <row r="21" customFormat="false" ht="12.75" hidden="false" customHeight="true" outlineLevel="0" collapsed="false">
      <c r="A21" s="235" t="s">
        <v>27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 t="s">
        <v>67</v>
      </c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 t="s">
        <v>436</v>
      </c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 t="s">
        <v>265</v>
      </c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51" t="n">
        <f aca="false">[1]Лист1!BV52</f>
        <v>115000</v>
      </c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</row>
    <row r="22" customFormat="false" ht="12.75" hidden="false" customHeight="true" outlineLevel="0" collapsed="false">
      <c r="A22" s="235" t="s">
        <v>27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 t="s">
        <v>67</v>
      </c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 t="s">
        <v>436</v>
      </c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 t="s">
        <v>267</v>
      </c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51" t="n">
        <f aca="false">[1]Лист1!BV53</f>
        <v>40000</v>
      </c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</row>
    <row r="23" customFormat="false" ht="12.75" hidden="false" customHeight="true" outlineLevel="0" collapsed="false">
      <c r="A23" s="235" t="s">
        <v>27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 t="s">
        <v>67</v>
      </c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 t="s">
        <v>436</v>
      </c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 t="s">
        <v>269</v>
      </c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51" t="n">
        <f aca="false">[1]Лист1!BV54</f>
        <v>80000</v>
      </c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</row>
    <row r="24" customFormat="false" ht="12.75" hidden="false" customHeight="true" outlineLevel="0" collapsed="false">
      <c r="A24" s="277" t="s">
        <v>492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8" t="n">
        <f aca="false">BJ16+BJ17+BJ18+BJ19+BJ20+BJ21+BJ22+BJ23</f>
        <v>7267910</v>
      </c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66" t="s">
        <v>446</v>
      </c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 t="s">
        <v>446</v>
      </c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</row>
    <row r="25" customFormat="false" ht="12.75" hidden="false" customHeight="true" outlineLevel="0" collapsed="false">
      <c r="A25" s="235" t="s">
        <v>29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 t="s">
        <v>41</v>
      </c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 t="s">
        <v>448</v>
      </c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 t="s">
        <v>232</v>
      </c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51" t="n">
        <f aca="false">[1]Лист1!BV57</f>
        <v>242400</v>
      </c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</row>
    <row r="26" customFormat="false" ht="12.75" hidden="false" customHeight="true" outlineLevel="0" collapsed="false">
      <c r="A26" s="235" t="s">
        <v>29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 t="s">
        <v>41</v>
      </c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 t="s">
        <v>448</v>
      </c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 t="s">
        <v>234</v>
      </c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51" t="n">
        <f aca="false">[1]Лист1!BV58</f>
        <v>75480</v>
      </c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</row>
    <row r="27" customFormat="false" ht="12.75" hidden="false" customHeight="true" outlineLevel="0" collapsed="false">
      <c r="A27" s="235" t="s">
        <v>29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 t="s">
        <v>41</v>
      </c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 t="s">
        <v>448</v>
      </c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 t="s">
        <v>254</v>
      </c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51" t="n">
        <f aca="false">[1]Лист1!BV59+[1]Лист1!BV60</f>
        <v>74320</v>
      </c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</row>
    <row r="28" customFormat="false" ht="12.75" hidden="false" customHeight="true" outlineLevel="0" collapsed="false">
      <c r="A28" s="277" t="s">
        <v>492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8" t="n">
        <f aca="false">BJ25+BJ26+BJ27</f>
        <v>392200</v>
      </c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66" t="s">
        <v>446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 t="s">
        <v>446</v>
      </c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</row>
    <row r="29" customFormat="false" ht="12.75" hidden="false" customHeight="true" outlineLevel="0" collapsed="false">
      <c r="A29" s="235" t="s">
        <v>41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 t="s">
        <v>48</v>
      </c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 t="s">
        <v>450</v>
      </c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 t="s">
        <v>254</v>
      </c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51" t="n">
        <f aca="false">[1]Лист1!BV63+[1]Лист1!BV64+[1]Лист1!BV65+[1]Лист1!BV66+[1]Лист1!BV67</f>
        <v>50000</v>
      </c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</row>
    <row r="30" customFormat="false" ht="12.75" hidden="false" customHeight="true" outlineLevel="0" collapsed="false">
      <c r="A30" s="277" t="s">
        <v>492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8" t="n">
        <f aca="false">BJ29</f>
        <v>50000</v>
      </c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66" t="s">
        <v>446</v>
      </c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 t="s">
        <v>446</v>
      </c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</row>
    <row r="31" customFormat="false" ht="12.75" hidden="false" customHeight="true" outlineLevel="0" collapsed="false">
      <c r="A31" s="235" t="s">
        <v>41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 t="s">
        <v>75</v>
      </c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 t="s">
        <v>452</v>
      </c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 t="s">
        <v>254</v>
      </c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51" t="n">
        <f aca="false">[1]Лист1!BV69++[1]Лист1!BV70+[1]Лист1!BV71+[1]Лист1!BV72+[1]Лист1!BV73</f>
        <v>4500</v>
      </c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</row>
    <row r="32" customFormat="false" ht="12.75" hidden="false" customHeight="true" outlineLevel="0" collapsed="false">
      <c r="A32" s="277" t="s">
        <v>492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8" t="n">
        <f aca="false">BJ31</f>
        <v>4500</v>
      </c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66" t="s">
        <v>446</v>
      </c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 t="s">
        <v>446</v>
      </c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</row>
    <row r="33" customFormat="false" ht="12.75" hidden="false" customHeight="true" outlineLevel="0" collapsed="false">
      <c r="A33" s="235" t="s">
        <v>41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 t="s">
        <v>75</v>
      </c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 t="s">
        <v>454</v>
      </c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 t="s">
        <v>254</v>
      </c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51" t="n">
        <f aca="false">[1]Лист1!BV75+[1]Лист1!BV76+[1]Лист1!BV77+[1]Лист1!BV78+[1]Лист1!BV79</f>
        <v>4500</v>
      </c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</row>
    <row r="34" customFormat="false" ht="12.75" hidden="false" customHeight="true" outlineLevel="0" collapsed="false">
      <c r="A34" s="277" t="s">
        <v>492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8" t="n">
        <f aca="false">BJ33</f>
        <v>4500</v>
      </c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66" t="s">
        <v>446</v>
      </c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 t="s">
        <v>446</v>
      </c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</row>
    <row r="35" customFormat="false" ht="12.75" hidden="false" customHeight="true" outlineLevel="0" collapsed="false">
      <c r="A35" s="235" t="s">
        <v>41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 t="s">
        <v>75</v>
      </c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 t="s">
        <v>456</v>
      </c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 t="s">
        <v>87</v>
      </c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51" t="n">
        <f aca="false">[1]Лист1!BV81</f>
        <v>46000</v>
      </c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</row>
    <row r="36" customFormat="false" ht="12.75" hidden="false" customHeight="true" outlineLevel="0" collapsed="false">
      <c r="A36" s="277" t="s">
        <v>492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8" t="n">
        <f aca="false">BJ35</f>
        <v>46000</v>
      </c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66" t="s">
        <v>446</v>
      </c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 t="s">
        <v>446</v>
      </c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</row>
    <row r="37" customFormat="false" ht="12.75" hidden="false" customHeight="true" outlineLevel="0" collapsed="false">
      <c r="A37" s="235" t="s">
        <v>236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 t="s">
        <v>39</v>
      </c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 t="s">
        <v>493</v>
      </c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 t="s">
        <v>254</v>
      </c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51" t="n">
        <f aca="false">[1]Лист1!BV84</f>
        <v>13000</v>
      </c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</row>
    <row r="38" customFormat="false" ht="12.75" hidden="false" customHeight="true" outlineLevel="0" collapsed="false">
      <c r="A38" s="277" t="s">
        <v>492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8" t="n">
        <f aca="false">BJ37</f>
        <v>13000</v>
      </c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66" t="s">
        <v>446</v>
      </c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 t="s">
        <v>446</v>
      </c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</row>
    <row r="39" customFormat="false" ht="12.75" hidden="false" customHeight="true" outlineLevel="0" collapsed="false">
      <c r="A39" s="235" t="s">
        <v>39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 t="s">
        <v>41</v>
      </c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 t="s">
        <v>460</v>
      </c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 t="s">
        <v>254</v>
      </c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51" t="n">
        <f aca="false">[1]Лист1!BV87+[1]Лист1!BV88+[1]Лист1!BV89+[1]Лист1!BV90+[1]Лист1!BV91+[1]Лист1!BV92+[1]Лист1!BV93+[1]Лист1!BV94</f>
        <v>1500000</v>
      </c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</row>
    <row r="40" customFormat="false" ht="12.75" hidden="false" customHeight="true" outlineLevel="0" collapsed="false">
      <c r="A40" s="277" t="s">
        <v>492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8" t="n">
        <f aca="false">BJ39</f>
        <v>1500000</v>
      </c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66" t="s">
        <v>446</v>
      </c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 t="s">
        <v>446</v>
      </c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</row>
    <row r="41" customFormat="false" ht="12.75" hidden="false" customHeight="true" outlineLevel="0" collapsed="false">
      <c r="A41" s="235" t="s">
        <v>39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 t="s">
        <v>41</v>
      </c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 t="s">
        <v>462</v>
      </c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 t="s">
        <v>254</v>
      </c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51" t="n">
        <f aca="false">[1]Лист1!BV96+[1]Лист1!BV97+[1]Лист1!BV98+[1]Лист1!BV99+[1]Лист1!BV100+[1]Лист1!BV101+[1]Лист1!BV102+[1]Лист1!BV103</f>
        <v>3290000</v>
      </c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</row>
    <row r="42" customFormat="false" ht="12.75" hidden="false" customHeight="true" outlineLevel="0" collapsed="false">
      <c r="A42" s="277" t="s">
        <v>492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8" t="n">
        <f aca="false">BJ41</f>
        <v>3290000</v>
      </c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66" t="s">
        <v>446</v>
      </c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 t="s">
        <v>446</v>
      </c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</row>
    <row r="43" customFormat="false" ht="12.75" hidden="false" customHeight="true" outlineLevel="0" collapsed="false">
      <c r="A43" s="235" t="s">
        <v>39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 t="s">
        <v>41</v>
      </c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 t="s">
        <v>464</v>
      </c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 t="s">
        <v>254</v>
      </c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51" t="n">
        <f aca="false">[1]Лист1!BV105+[1]Лист1!BV106+[1]Лист1!BV107+[1]Лист1!BV108+[1]Лист1!BV109+[1]Лист1!BV110+[1]Лист1!BV111+[1]Лист1!BV112</f>
        <v>400000</v>
      </c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</row>
    <row r="44" customFormat="false" ht="12.75" hidden="false" customHeight="true" outlineLevel="0" collapsed="false">
      <c r="A44" s="277" t="s">
        <v>492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8" t="n">
        <f aca="false">BJ43</f>
        <v>400000</v>
      </c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66" t="s">
        <v>446</v>
      </c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 t="s">
        <v>446</v>
      </c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</row>
    <row r="45" customFormat="false" ht="12.75" hidden="false" customHeight="true" outlineLevel="0" collapsed="false">
      <c r="A45" s="235" t="s">
        <v>48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 t="s">
        <v>27</v>
      </c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 t="s">
        <v>466</v>
      </c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 t="s">
        <v>334</v>
      </c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51" t="n">
        <f aca="false">[1]Лист1!BV115</f>
        <v>294710</v>
      </c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</row>
    <row r="46" customFormat="false" ht="12.75" hidden="false" customHeight="true" outlineLevel="0" collapsed="false">
      <c r="A46" s="277" t="s">
        <v>492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8" t="n">
        <f aca="false">BJ45</f>
        <v>294710</v>
      </c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66" t="s">
        <v>446</v>
      </c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 t="s">
        <v>446</v>
      </c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</row>
    <row r="47" customFormat="false" ht="12.75" hidden="false" customHeight="true" outlineLevel="0" collapsed="false">
      <c r="A47" s="235" t="s">
        <v>48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 t="s">
        <v>41</v>
      </c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 t="s">
        <v>469</v>
      </c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 t="s">
        <v>338</v>
      </c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51" t="n">
        <f aca="false">[1]Лист1!BV117</f>
        <v>0</v>
      </c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</row>
    <row r="48" customFormat="false" ht="12.75" hidden="false" customHeight="true" outlineLevel="0" collapsed="false">
      <c r="A48" s="277" t="s">
        <v>492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8" t="n">
        <f aca="false">BJ47</f>
        <v>0</v>
      </c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66" t="s">
        <v>446</v>
      </c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 t="s">
        <v>446</v>
      </c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</row>
    <row r="49" customFormat="false" ht="12.75" hidden="false" customHeight="true" outlineLevel="0" collapsed="false">
      <c r="A49" s="235" t="s">
        <v>48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 t="s">
        <v>41</v>
      </c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 t="s">
        <v>472</v>
      </c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 t="s">
        <v>338</v>
      </c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51" t="n">
        <f aca="false">[1]Лист1!BV119</f>
        <v>84000</v>
      </c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</row>
    <row r="50" customFormat="false" ht="12.75" hidden="false" customHeight="true" outlineLevel="0" collapsed="false">
      <c r="A50" s="277" t="s">
        <v>492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8" t="n">
        <f aca="false">BJ49</f>
        <v>84000</v>
      </c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66" t="s">
        <v>446</v>
      </c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 t="s">
        <v>446</v>
      </c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</row>
    <row r="51" customFormat="false" ht="12.75" hidden="false" customHeight="true" outlineLevel="0" collapsed="false">
      <c r="A51" s="235" t="s">
        <v>48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 t="s">
        <v>41</v>
      </c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 t="s">
        <v>474</v>
      </c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 t="s">
        <v>341</v>
      </c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51" t="n">
        <f aca="false">[1]Лист1!BV121</f>
        <v>120000</v>
      </c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</row>
    <row r="52" customFormat="false" ht="12.75" hidden="false" customHeight="true" outlineLevel="0" collapsed="false">
      <c r="A52" s="277" t="s">
        <v>492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8" t="n">
        <f aca="false">BJ51</f>
        <v>120000</v>
      </c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66" t="s">
        <v>446</v>
      </c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 t="s">
        <v>446</v>
      </c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</row>
    <row r="53" customFormat="false" ht="12.75" hidden="false" customHeight="true" outlineLevel="0" collapsed="false">
      <c r="A53" s="235" t="s">
        <v>75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 t="s">
        <v>41</v>
      </c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 t="s">
        <v>476</v>
      </c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 t="s">
        <v>360</v>
      </c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51" t="n">
        <f aca="false">[1]Лист1!BV124</f>
        <v>86390</v>
      </c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</row>
    <row r="54" customFormat="false" ht="12.75" hidden="false" customHeight="true" outlineLevel="0" collapsed="false">
      <c r="A54" s="277" t="s">
        <v>492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8" t="n">
        <f aca="false">BJ53</f>
        <v>86390</v>
      </c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66" t="s">
        <v>446</v>
      </c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 t="s">
        <v>446</v>
      </c>
      <c r="CK54" s="266"/>
      <c r="CL54" s="266"/>
      <c r="CM54" s="266"/>
      <c r="CN54" s="266"/>
      <c r="CO54" s="266"/>
      <c r="CP54" s="266"/>
      <c r="CQ54" s="266"/>
      <c r="CR54" s="266"/>
      <c r="CS54" s="266"/>
      <c r="CT54" s="266"/>
      <c r="CU54" s="266"/>
    </row>
    <row r="55" customFormat="false" ht="12.75" hidden="false" customHeight="true" outlineLevel="0" collapsed="false">
      <c r="A55" s="271" t="s">
        <v>478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31" t="n">
        <f aca="false">BJ10+BJ13+BJ15+BJ24+BJ28+BJ30+BJ32+BJ34+BJ36+BJ38+BJ40+BJ42+BJ44+BJ46+BJ48+BJ50+BJ52+BJ54</f>
        <v>14632040</v>
      </c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66" t="s">
        <v>446</v>
      </c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 t="s">
        <v>446</v>
      </c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266"/>
    </row>
    <row r="58" customFormat="false" ht="12.75" hidden="false" customHeight="false" outlineLevel="0" collapsed="false">
      <c r="A58" s="201" t="s">
        <v>494</v>
      </c>
      <c r="T58" s="266"/>
      <c r="U58" s="266"/>
      <c r="V58" s="266"/>
      <c r="W58" s="266"/>
      <c r="X58" s="266"/>
      <c r="Y58" s="266"/>
      <c r="Z58" s="266"/>
      <c r="AA58" s="266"/>
      <c r="AB58" s="266"/>
      <c r="AC58" s="266"/>
    </row>
    <row r="60" customFormat="false" ht="13.5" hidden="false" customHeight="false" outlineLevel="0" collapsed="false">
      <c r="A60" s="201" t="s">
        <v>495</v>
      </c>
    </row>
    <row r="61" customFormat="false" ht="12.75" hidden="false" customHeight="false" outlineLevel="0" collapsed="false">
      <c r="A61" s="201" t="s">
        <v>496</v>
      </c>
      <c r="T61" s="197" t="s">
        <v>367</v>
      </c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D61" s="197" t="s">
        <v>372</v>
      </c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CC61" s="201" t="s">
        <v>479</v>
      </c>
      <c r="CN61" s="272" t="n">
        <v>8</v>
      </c>
      <c r="CO61" s="272"/>
      <c r="CP61" s="272"/>
      <c r="CQ61" s="272"/>
      <c r="CR61" s="272"/>
      <c r="CS61" s="272"/>
      <c r="CT61" s="272"/>
      <c r="CU61" s="272"/>
    </row>
    <row r="62" s="279" customFormat="true" ht="13.5" hidden="false" customHeight="false" outlineLevel="0" collapsed="false">
      <c r="T62" s="279" t="s">
        <v>497</v>
      </c>
      <c r="AL62" s="279" t="s">
        <v>373</v>
      </c>
      <c r="BD62" s="279" t="s">
        <v>374</v>
      </c>
      <c r="CC62" s="201" t="s">
        <v>480</v>
      </c>
      <c r="CI62" s="196"/>
      <c r="CJ62" s="196"/>
      <c r="CK62" s="196"/>
      <c r="CM62" s="196"/>
      <c r="CN62" s="280" t="n">
        <v>8</v>
      </c>
      <c r="CO62" s="280"/>
      <c r="CP62" s="280"/>
      <c r="CQ62" s="280"/>
      <c r="CR62" s="280"/>
      <c r="CS62" s="280"/>
      <c r="CT62" s="280"/>
      <c r="CU62" s="280"/>
      <c r="FQ62" s="196"/>
      <c r="FR62" s="196"/>
      <c r="FS62" s="196"/>
      <c r="FT62" s="196"/>
      <c r="FU62" s="196"/>
      <c r="FV62" s="196"/>
    </row>
    <row r="63" customFormat="false" ht="12.75" hidden="false" customHeight="false" outlineLevel="0" collapsed="false">
      <c r="A63" s="201" t="s">
        <v>498</v>
      </c>
      <c r="T63" s="197" t="s">
        <v>499</v>
      </c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D63" s="197" t="s">
        <v>500</v>
      </c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CD63" s="281"/>
      <c r="CE63" s="281"/>
      <c r="CF63" s="281"/>
      <c r="CG63" s="281"/>
      <c r="CH63" s="281"/>
      <c r="CI63" s="281"/>
      <c r="CJ63" s="281"/>
      <c r="CK63" s="281"/>
      <c r="CL63" s="281"/>
    </row>
    <row r="64" customFormat="false" ht="12.75" hidden="false" customHeight="false" outlineLevel="0" collapsed="false">
      <c r="A64" s="201" t="s">
        <v>501</v>
      </c>
      <c r="T64" s="279" t="s">
        <v>497</v>
      </c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 t="s">
        <v>373</v>
      </c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 t="s">
        <v>374</v>
      </c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CD64" s="281"/>
      <c r="CE64" s="281"/>
      <c r="CF64" s="281"/>
      <c r="CG64" s="281"/>
      <c r="CH64" s="281"/>
      <c r="CI64" s="281"/>
      <c r="CJ64" s="281"/>
      <c r="CK64" s="281"/>
      <c r="CL64" s="281"/>
    </row>
    <row r="65" customFormat="false" ht="12.75" hidden="false" customHeight="false" outlineLevel="0" collapsed="false">
      <c r="A65" s="201" t="s">
        <v>502</v>
      </c>
      <c r="T65" s="197" t="s">
        <v>503</v>
      </c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D65" s="197" t="s">
        <v>504</v>
      </c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V65" s="197" t="s">
        <v>505</v>
      </c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</row>
    <row r="66" s="279" customFormat="true" ht="10.5" hidden="false" customHeight="false" outlineLevel="0" collapsed="false">
      <c r="A66" s="282"/>
      <c r="T66" s="279" t="s">
        <v>497</v>
      </c>
      <c r="AL66" s="279" t="s">
        <v>373</v>
      </c>
      <c r="BD66" s="279" t="s">
        <v>374</v>
      </c>
      <c r="BV66" s="279" t="s">
        <v>506</v>
      </c>
    </row>
    <row r="67" customFormat="false" ht="12.75" hidden="false" customHeight="false" outlineLevel="0" collapsed="false">
      <c r="A67" s="199" t="s">
        <v>375</v>
      </c>
      <c r="B67" s="200" t="s">
        <v>507</v>
      </c>
      <c r="C67" s="200"/>
      <c r="D67" s="200"/>
      <c r="E67" s="201" t="s">
        <v>376</v>
      </c>
      <c r="F67" s="197" t="s">
        <v>508</v>
      </c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W67" s="202" t="s">
        <v>378</v>
      </c>
      <c r="X67" s="214" t="s">
        <v>90</v>
      </c>
      <c r="Y67" s="214"/>
      <c r="Z67" s="201" t="s">
        <v>380</v>
      </c>
    </row>
    <row r="68" s="206" customFormat="true" ht="15.75" hidden="false" customHeight="false" outlineLevel="0" collapsed="false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</row>
    <row r="69" s="285" customFormat="true" ht="11.25" hidden="false" customHeight="true" outlineLevel="0" collapsed="false">
      <c r="A69" s="284" t="s">
        <v>509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</row>
    <row r="70" s="285" customFormat="true" ht="11.25" hidden="false" customHeight="false" outlineLevel="0" collapsed="false">
      <c r="A70" s="284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</row>
  </sheetData>
  <mergeCells count="370">
    <mergeCell ref="BH1:BI1"/>
    <mergeCell ref="A3:AW3"/>
    <mergeCell ref="AX3:BI3"/>
    <mergeCell ref="BJ3:CU3"/>
    <mergeCell ref="A4:L4"/>
    <mergeCell ref="M4:X4"/>
    <mergeCell ref="Y4:AK4"/>
    <mergeCell ref="AL4:AW4"/>
    <mergeCell ref="AX4:BI5"/>
    <mergeCell ref="BJ4:BV4"/>
    <mergeCell ref="BW4:CI4"/>
    <mergeCell ref="CJ4:CU4"/>
    <mergeCell ref="A5:L5"/>
    <mergeCell ref="M5:X5"/>
    <mergeCell ref="Y5:AK5"/>
    <mergeCell ref="AL5:AW5"/>
    <mergeCell ref="BJ5:BV5"/>
    <mergeCell ref="BW5:CI5"/>
    <mergeCell ref="CJ5:CU5"/>
    <mergeCell ref="A6:L6"/>
    <mergeCell ref="M6:X6"/>
    <mergeCell ref="Y6:AK6"/>
    <mergeCell ref="AL6:AW6"/>
    <mergeCell ref="AX6:BI6"/>
    <mergeCell ref="BJ6:BV6"/>
    <mergeCell ref="BW6:CI6"/>
    <mergeCell ref="CJ6:CU6"/>
    <mergeCell ref="A7:L7"/>
    <mergeCell ref="M7:X7"/>
    <mergeCell ref="Y7:AK7"/>
    <mergeCell ref="AL7:AW7"/>
    <mergeCell ref="AX7:BI7"/>
    <mergeCell ref="BJ7:BV7"/>
    <mergeCell ref="BW7:CI7"/>
    <mergeCell ref="CJ7:CU7"/>
    <mergeCell ref="A8:L8"/>
    <mergeCell ref="M8:X8"/>
    <mergeCell ref="Y8:AK8"/>
    <mergeCell ref="AL8:AW8"/>
    <mergeCell ref="AX8:BI8"/>
    <mergeCell ref="BJ8:BV8"/>
    <mergeCell ref="BW8:CI8"/>
    <mergeCell ref="CJ8:CU8"/>
    <mergeCell ref="A9:L9"/>
    <mergeCell ref="M9:X9"/>
    <mergeCell ref="Y9:AK9"/>
    <mergeCell ref="AL9:AW9"/>
    <mergeCell ref="AX9:BI9"/>
    <mergeCell ref="BJ9:BV9"/>
    <mergeCell ref="BW9:CI9"/>
    <mergeCell ref="CJ9:CU9"/>
    <mergeCell ref="A10:BI10"/>
    <mergeCell ref="BJ10:BV10"/>
    <mergeCell ref="BW10:CI10"/>
    <mergeCell ref="CJ10:CU10"/>
    <mergeCell ref="A11:L11"/>
    <mergeCell ref="M11:X11"/>
    <mergeCell ref="Y11:AK11"/>
    <mergeCell ref="AL11:AW11"/>
    <mergeCell ref="AX11:BI11"/>
    <mergeCell ref="BJ11:BV11"/>
    <mergeCell ref="BW11:CI11"/>
    <mergeCell ref="CJ11:CU11"/>
    <mergeCell ref="A12:L12"/>
    <mergeCell ref="M12:X12"/>
    <mergeCell ref="Y12:AK12"/>
    <mergeCell ref="AL12:AW12"/>
    <mergeCell ref="AX12:BI12"/>
    <mergeCell ref="BJ12:BV12"/>
    <mergeCell ref="BW12:CI12"/>
    <mergeCell ref="CJ12:CU12"/>
    <mergeCell ref="A13:BI13"/>
    <mergeCell ref="BJ13:BV13"/>
    <mergeCell ref="BW13:CI13"/>
    <mergeCell ref="CJ13:CU13"/>
    <mergeCell ref="A14:L14"/>
    <mergeCell ref="M14:X14"/>
    <mergeCell ref="Y14:AK14"/>
    <mergeCell ref="AL14:AW14"/>
    <mergeCell ref="AX14:BI14"/>
    <mergeCell ref="BJ14:BV14"/>
    <mergeCell ref="BW14:CI14"/>
    <mergeCell ref="CJ14:CU14"/>
    <mergeCell ref="A15:BI15"/>
    <mergeCell ref="BJ15:BV15"/>
    <mergeCell ref="BW15:CI15"/>
    <mergeCell ref="CJ15:CU15"/>
    <mergeCell ref="A16:L16"/>
    <mergeCell ref="M16:X16"/>
    <mergeCell ref="Y16:AK16"/>
    <mergeCell ref="AL16:AW16"/>
    <mergeCell ref="AX16:BI16"/>
    <mergeCell ref="BJ16:BV16"/>
    <mergeCell ref="BW16:CI16"/>
    <mergeCell ref="CJ16:CU16"/>
    <mergeCell ref="A17:L17"/>
    <mergeCell ref="M17:X17"/>
    <mergeCell ref="Y17:AK17"/>
    <mergeCell ref="AL17:AW17"/>
    <mergeCell ref="AX17:BI17"/>
    <mergeCell ref="BJ17:BV17"/>
    <mergeCell ref="BW17:CI17"/>
    <mergeCell ref="CJ17:CU17"/>
    <mergeCell ref="A18:L18"/>
    <mergeCell ref="M18:X18"/>
    <mergeCell ref="Y18:AK18"/>
    <mergeCell ref="AL18:AW18"/>
    <mergeCell ref="AX18:BI18"/>
    <mergeCell ref="BJ18:BV18"/>
    <mergeCell ref="BW18:CI18"/>
    <mergeCell ref="CJ18:CU18"/>
    <mergeCell ref="A19:L19"/>
    <mergeCell ref="M19:X19"/>
    <mergeCell ref="Y19:AK19"/>
    <mergeCell ref="AL19:AW19"/>
    <mergeCell ref="AX19:BI19"/>
    <mergeCell ref="BJ19:BV19"/>
    <mergeCell ref="BW19:CI19"/>
    <mergeCell ref="CJ19:CU19"/>
    <mergeCell ref="A20:L20"/>
    <mergeCell ref="M20:X20"/>
    <mergeCell ref="Y20:AK20"/>
    <mergeCell ref="AL20:AW20"/>
    <mergeCell ref="AX20:BI20"/>
    <mergeCell ref="BJ20:BV20"/>
    <mergeCell ref="BW20:CI20"/>
    <mergeCell ref="CJ20:CU20"/>
    <mergeCell ref="A21:L21"/>
    <mergeCell ref="M21:X21"/>
    <mergeCell ref="Y21:AK21"/>
    <mergeCell ref="AL21:AW21"/>
    <mergeCell ref="AX21:BI21"/>
    <mergeCell ref="BJ21:BV21"/>
    <mergeCell ref="BW21:CI21"/>
    <mergeCell ref="CJ21:CU21"/>
    <mergeCell ref="A22:L22"/>
    <mergeCell ref="M22:X22"/>
    <mergeCell ref="Y22:AK22"/>
    <mergeCell ref="AL22:AW22"/>
    <mergeCell ref="AX22:BI22"/>
    <mergeCell ref="BJ22:BV22"/>
    <mergeCell ref="BW22:CI22"/>
    <mergeCell ref="CJ22:CU22"/>
    <mergeCell ref="A23:L23"/>
    <mergeCell ref="M23:X23"/>
    <mergeCell ref="Y23:AK23"/>
    <mergeCell ref="AL23:AW23"/>
    <mergeCell ref="AX23:BI23"/>
    <mergeCell ref="BJ23:BV23"/>
    <mergeCell ref="BW23:CI23"/>
    <mergeCell ref="CJ23:CU23"/>
    <mergeCell ref="A24:BI24"/>
    <mergeCell ref="BJ24:BV24"/>
    <mergeCell ref="BW24:CI24"/>
    <mergeCell ref="CJ24:CU24"/>
    <mergeCell ref="A25:L25"/>
    <mergeCell ref="M25:X25"/>
    <mergeCell ref="Y25:AK25"/>
    <mergeCell ref="AL25:AW25"/>
    <mergeCell ref="AX25:BI25"/>
    <mergeCell ref="BJ25:BV25"/>
    <mergeCell ref="BW25:CI25"/>
    <mergeCell ref="CJ25:CU25"/>
    <mergeCell ref="A26:L26"/>
    <mergeCell ref="M26:X26"/>
    <mergeCell ref="Y26:AK26"/>
    <mergeCell ref="AL26:AW26"/>
    <mergeCell ref="AX26:BI26"/>
    <mergeCell ref="BJ26:BV26"/>
    <mergeCell ref="BW26:CI26"/>
    <mergeCell ref="CJ26:CU26"/>
    <mergeCell ref="A27:L27"/>
    <mergeCell ref="M27:X27"/>
    <mergeCell ref="Y27:AK27"/>
    <mergeCell ref="AL27:AW27"/>
    <mergeCell ref="AX27:BI27"/>
    <mergeCell ref="BJ27:BV27"/>
    <mergeCell ref="BW27:CI27"/>
    <mergeCell ref="CJ27:CU27"/>
    <mergeCell ref="A28:BI28"/>
    <mergeCell ref="BJ28:BV28"/>
    <mergeCell ref="BW28:CI28"/>
    <mergeCell ref="CJ28:CU28"/>
    <mergeCell ref="A29:L29"/>
    <mergeCell ref="M29:X29"/>
    <mergeCell ref="Y29:AK29"/>
    <mergeCell ref="AL29:AW29"/>
    <mergeCell ref="AX29:BI29"/>
    <mergeCell ref="BJ29:BV29"/>
    <mergeCell ref="BW29:CI29"/>
    <mergeCell ref="CJ29:CU29"/>
    <mergeCell ref="A30:BI30"/>
    <mergeCell ref="BJ30:BV30"/>
    <mergeCell ref="BW30:CI30"/>
    <mergeCell ref="CJ30:CU30"/>
    <mergeCell ref="A31:L31"/>
    <mergeCell ref="M31:X31"/>
    <mergeCell ref="Y31:AK31"/>
    <mergeCell ref="AL31:AW31"/>
    <mergeCell ref="AX31:BI31"/>
    <mergeCell ref="BJ31:BV31"/>
    <mergeCell ref="BW31:CI31"/>
    <mergeCell ref="CJ31:CU31"/>
    <mergeCell ref="A32:BI32"/>
    <mergeCell ref="BJ32:BV32"/>
    <mergeCell ref="BW32:CI32"/>
    <mergeCell ref="CJ32:CU32"/>
    <mergeCell ref="A33:L33"/>
    <mergeCell ref="M33:X33"/>
    <mergeCell ref="Y33:AK33"/>
    <mergeCell ref="AL33:AW33"/>
    <mergeCell ref="AX33:BI33"/>
    <mergeCell ref="BJ33:BV33"/>
    <mergeCell ref="BW33:CI33"/>
    <mergeCell ref="CJ33:CU33"/>
    <mergeCell ref="A34:BI34"/>
    <mergeCell ref="BJ34:BV34"/>
    <mergeCell ref="BW34:CI34"/>
    <mergeCell ref="CJ34:CU34"/>
    <mergeCell ref="A35:L35"/>
    <mergeCell ref="M35:X35"/>
    <mergeCell ref="Y35:AK35"/>
    <mergeCell ref="AL35:AW35"/>
    <mergeCell ref="AX35:BI35"/>
    <mergeCell ref="BJ35:BV35"/>
    <mergeCell ref="BW35:CI35"/>
    <mergeCell ref="CJ35:CU35"/>
    <mergeCell ref="A36:BI36"/>
    <mergeCell ref="BJ36:BV36"/>
    <mergeCell ref="BW36:CI36"/>
    <mergeCell ref="CJ36:CU36"/>
    <mergeCell ref="A37:L37"/>
    <mergeCell ref="M37:X37"/>
    <mergeCell ref="Y37:AK37"/>
    <mergeCell ref="AL37:AW37"/>
    <mergeCell ref="AX37:BI37"/>
    <mergeCell ref="BJ37:BV37"/>
    <mergeCell ref="BW37:CI37"/>
    <mergeCell ref="CJ37:CU37"/>
    <mergeCell ref="A38:BI38"/>
    <mergeCell ref="BJ38:BV38"/>
    <mergeCell ref="BW38:CI38"/>
    <mergeCell ref="CJ38:CU38"/>
    <mergeCell ref="A39:L39"/>
    <mergeCell ref="M39:X39"/>
    <mergeCell ref="Y39:AK39"/>
    <mergeCell ref="AL39:AW39"/>
    <mergeCell ref="AX39:BI39"/>
    <mergeCell ref="BJ39:BV39"/>
    <mergeCell ref="BW39:CI39"/>
    <mergeCell ref="CJ39:CU39"/>
    <mergeCell ref="A40:BI40"/>
    <mergeCell ref="BJ40:BV40"/>
    <mergeCell ref="BW40:CI40"/>
    <mergeCell ref="CJ40:CU40"/>
    <mergeCell ref="A41:L41"/>
    <mergeCell ref="M41:X41"/>
    <mergeCell ref="Y41:AK41"/>
    <mergeCell ref="AL41:AW41"/>
    <mergeCell ref="AX41:BI41"/>
    <mergeCell ref="BJ41:BV41"/>
    <mergeCell ref="BW41:CI41"/>
    <mergeCell ref="CJ41:CU41"/>
    <mergeCell ref="A42:BI42"/>
    <mergeCell ref="BJ42:BV42"/>
    <mergeCell ref="BW42:CI42"/>
    <mergeCell ref="CJ42:CU42"/>
    <mergeCell ref="A43:L43"/>
    <mergeCell ref="M43:X43"/>
    <mergeCell ref="Y43:AK43"/>
    <mergeCell ref="AL43:AW43"/>
    <mergeCell ref="AX43:BI43"/>
    <mergeCell ref="BJ43:BV43"/>
    <mergeCell ref="BW43:CI43"/>
    <mergeCell ref="CJ43:CU43"/>
    <mergeCell ref="A44:BI44"/>
    <mergeCell ref="BJ44:BV44"/>
    <mergeCell ref="BW44:CI44"/>
    <mergeCell ref="CJ44:CU44"/>
    <mergeCell ref="A45:L45"/>
    <mergeCell ref="M45:X45"/>
    <mergeCell ref="Y45:AK45"/>
    <mergeCell ref="AL45:AW45"/>
    <mergeCell ref="AX45:BI45"/>
    <mergeCell ref="BJ45:BV45"/>
    <mergeCell ref="BW45:CI45"/>
    <mergeCell ref="CJ45:CU45"/>
    <mergeCell ref="A46:BI46"/>
    <mergeCell ref="BJ46:BV46"/>
    <mergeCell ref="BW46:CI46"/>
    <mergeCell ref="CJ46:CU46"/>
    <mergeCell ref="A47:L47"/>
    <mergeCell ref="M47:X47"/>
    <mergeCell ref="Y47:AK47"/>
    <mergeCell ref="AL47:AW47"/>
    <mergeCell ref="AX47:BI47"/>
    <mergeCell ref="BJ47:BV47"/>
    <mergeCell ref="BW47:CI47"/>
    <mergeCell ref="CJ47:CU47"/>
    <mergeCell ref="A48:BI48"/>
    <mergeCell ref="BJ48:BV48"/>
    <mergeCell ref="BW48:CI48"/>
    <mergeCell ref="CJ48:CU48"/>
    <mergeCell ref="A49:L49"/>
    <mergeCell ref="M49:X49"/>
    <mergeCell ref="Y49:AK49"/>
    <mergeCell ref="AL49:AW49"/>
    <mergeCell ref="AX49:BI49"/>
    <mergeCell ref="BJ49:BV49"/>
    <mergeCell ref="BW49:CI49"/>
    <mergeCell ref="CJ49:CU49"/>
    <mergeCell ref="A50:BI50"/>
    <mergeCell ref="BJ50:BV50"/>
    <mergeCell ref="BW50:CI50"/>
    <mergeCell ref="CJ50:CU50"/>
    <mergeCell ref="A51:L51"/>
    <mergeCell ref="M51:X51"/>
    <mergeCell ref="Y51:AK51"/>
    <mergeCell ref="AL51:AW51"/>
    <mergeCell ref="AX51:BI51"/>
    <mergeCell ref="BJ51:BV51"/>
    <mergeCell ref="BW51:CI51"/>
    <mergeCell ref="CJ51:CU51"/>
    <mergeCell ref="A52:BI52"/>
    <mergeCell ref="BJ52:BV52"/>
    <mergeCell ref="BW52:CI52"/>
    <mergeCell ref="CJ52:CU52"/>
    <mergeCell ref="A53:L53"/>
    <mergeCell ref="M53:X53"/>
    <mergeCell ref="Y53:AK53"/>
    <mergeCell ref="AL53:AW53"/>
    <mergeCell ref="AX53:BI53"/>
    <mergeCell ref="BJ53:BV53"/>
    <mergeCell ref="BW53:CI53"/>
    <mergeCell ref="CJ53:CU53"/>
    <mergeCell ref="A54:BI54"/>
    <mergeCell ref="BJ54:BV54"/>
    <mergeCell ref="BW54:CI54"/>
    <mergeCell ref="CJ54:CU54"/>
    <mergeCell ref="A55:BI55"/>
    <mergeCell ref="BJ55:BV55"/>
    <mergeCell ref="BW55:CI55"/>
    <mergeCell ref="CJ55:CU55"/>
    <mergeCell ref="T58:AC58"/>
    <mergeCell ref="T61:AJ61"/>
    <mergeCell ref="AL61:BB61"/>
    <mergeCell ref="BD61:BT61"/>
    <mergeCell ref="CN61:CU61"/>
    <mergeCell ref="T62:AJ62"/>
    <mergeCell ref="AL62:BB62"/>
    <mergeCell ref="BD62:BT62"/>
    <mergeCell ref="CN62:CU62"/>
    <mergeCell ref="T63:AJ63"/>
    <mergeCell ref="AL63:BB63"/>
    <mergeCell ref="BD63:BT63"/>
    <mergeCell ref="T64:AJ64"/>
    <mergeCell ref="AL64:BB64"/>
    <mergeCell ref="BD64:BT64"/>
    <mergeCell ref="T65:AJ65"/>
    <mergeCell ref="AL65:BB65"/>
    <mergeCell ref="BD65:BT65"/>
    <mergeCell ref="BV65:CL65"/>
    <mergeCell ref="T66:AJ66"/>
    <mergeCell ref="AL66:BB66"/>
    <mergeCell ref="BD66:BT66"/>
    <mergeCell ref="BV66:CL66"/>
    <mergeCell ref="B67:D67"/>
    <mergeCell ref="F67:U67"/>
    <mergeCell ref="X67:Y67"/>
    <mergeCell ref="A69:CU7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303</TotalTime>
  <Application>LibreOffice/6.4.0.3$Windows_x86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2006-09-28T09:33:49Z</dcterms:created>
  <dc:creator/>
  <dc:description/>
  <dc:language>ru-RU</dc:language>
  <cp:lastModifiedBy/>
  <cp:lastPrinted>2020-02-17T08:40:02Z</cp:lastPrinted>
  <dcterms:modified xsi:type="dcterms:W3CDTF">2020-03-03T14:05:16Z</dcterms:modified>
  <cp:revision>47</cp:revision>
  <dc:subject/>
  <dc:title/>
</cp:coreProperties>
</file>